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hisWorkbook" defaultThemeVersion="166925"/>
  <mc:AlternateContent xmlns:mc="http://schemas.openxmlformats.org/markup-compatibility/2006">
    <mc:Choice Requires="x15">
      <x15ac:absPath xmlns:x15ac="http://schemas.microsoft.com/office/spreadsheetml/2010/11/ac" url="C:\Users\azizi.mamat\Downloads\Kalkulator Cukai 2025\"/>
    </mc:Choice>
  </mc:AlternateContent>
  <xr:revisionPtr revIDLastSave="0" documentId="13_ncr:1_{5F473856-59B4-4529-88A5-53CFDFCAE097}" xr6:coauthVersionLast="36" xr6:coauthVersionMax="47" xr10:uidLastSave="{00000000-0000-0000-0000-000000000000}"/>
  <workbookProtection workbookAlgorithmName="SHA-512" workbookHashValue="CwOIPuEhQ+7vmuJFuvLYhY6bdQBtDnXJTY5JrCL20S7dMevQWPfl+sKw/69pxuG+eGxqY03IM8HVUMJ/nyjT5g==" workbookSaltValue="UPnuDiJEjwhohmU30pRQDw==" workbookSpinCount="100000" lockStructure="1"/>
  <bookViews>
    <workbookView xWindow="0" yWindow="0" windowWidth="23040" windowHeight="8940" xr2:uid="{2AB4E6C8-5BBF-44C8-A47C-F42EE3139597}"/>
  </bookViews>
  <sheets>
    <sheet name="Kalkulator Cukai " sheetId="1" r:id="rId1"/>
    <sheet name="Kalkulator Anak" sheetId="2" r:id="rId2"/>
    <sheet name="Kalkulator Insurans Nyawa KWSP" sheetId="3" r:id="rId3"/>
    <sheet name="Faedah Pinjaman Perumahan" sheetId="4" r:id="rId4"/>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M8" i="4" l="1"/>
  <c r="I76" i="1" s="1"/>
  <c r="L14" i="1" l="1"/>
  <c r="J16" i="2"/>
  <c r="T10" i="2"/>
  <c r="J8" i="2"/>
  <c r="T16" i="2" l="1"/>
  <c r="J15" i="2"/>
  <c r="J10" i="2"/>
  <c r="J11" i="2"/>
  <c r="M7" i="3"/>
  <c r="I75" i="1" s="1"/>
  <c r="L16" i="1"/>
  <c r="J12" i="2" l="1"/>
  <c r="T15" i="2"/>
  <c r="T11" i="2"/>
  <c r="T8" i="2"/>
  <c r="T12" i="2" s="1"/>
  <c r="T17" i="2" l="1"/>
  <c r="L21" i="1"/>
  <c r="L23" i="1" s="1"/>
  <c r="L26" i="1" s="1"/>
  <c r="L28" i="1" s="1"/>
  <c r="L30" i="1" s="1"/>
  <c r="J17" i="2"/>
  <c r="T19" i="2" l="1"/>
  <c r="J19" i="2"/>
  <c r="J21" i="2" l="1"/>
  <c r="I74" i="1" l="1"/>
  <c r="J81" i="1" s="1"/>
  <c r="L82" i="1" s="1"/>
  <c r="L92" i="1" l="1"/>
  <c r="L93" i="1" s="1"/>
  <c r="L86" i="1"/>
  <c r="N87" i="1"/>
  <c r="I86" i="1"/>
  <c r="I87" i="1" s="1"/>
  <c r="L87" i="1" l="1"/>
  <c r="L88" i="1" s="1"/>
  <c r="L95" i="1" s="1"/>
  <c r="L101" i="1" s="1"/>
  <c r="L105" i="1" s="1"/>
</calcChain>
</file>

<file path=xl/sharedStrings.xml><?xml version="1.0" encoding="utf-8"?>
<sst xmlns="http://schemas.openxmlformats.org/spreadsheetml/2006/main" count="295" uniqueCount="220">
  <si>
    <t>:</t>
  </si>
  <si>
    <t>A1</t>
  </si>
  <si>
    <t>A2</t>
  </si>
  <si>
    <t>PENDAPATAN BERKANUN / JUMLAH PENDAPATAN</t>
  </si>
  <si>
    <t>A3</t>
  </si>
  <si>
    <t>A4</t>
  </si>
  <si>
    <t>A5</t>
  </si>
  <si>
    <t>JUMLAH</t>
  </si>
  <si>
    <t>A6</t>
  </si>
  <si>
    <t>A7</t>
  </si>
  <si>
    <t>A8</t>
  </si>
  <si>
    <t>A9</t>
  </si>
  <si>
    <t>PENDAPATAN AGREGAT ( A5 + A6 + A7 + A8)</t>
  </si>
  <si>
    <t>A10</t>
  </si>
  <si>
    <t>Pendapatan berkanun penggajian</t>
  </si>
  <si>
    <t>Pendapatan sewa</t>
  </si>
  <si>
    <t>Pendapatan berkanun perniagaan</t>
  </si>
  <si>
    <t>Pendapatan berkanun perkongsian</t>
  </si>
  <si>
    <t>Aggregat pendapatan berkanun perniagaan ( A1 + A2 )</t>
  </si>
  <si>
    <r>
      <rPr>
        <b/>
        <sz val="11"/>
        <color theme="1"/>
        <rFont val="Arial Narrow"/>
        <family val="2"/>
      </rPr>
      <t>TOLAK:</t>
    </r>
    <r>
      <rPr>
        <sz val="11"/>
        <color theme="1"/>
        <rFont val="Arial Narrow"/>
        <family val="2"/>
      </rPr>
      <t xml:space="preserve"> Rugi perniagaan bawa hadapan </t>
    </r>
    <r>
      <rPr>
        <i/>
        <sz val="11"/>
        <color theme="1"/>
        <rFont val="Arial Narrow"/>
        <family val="2"/>
      </rPr>
      <t>(Terhad kepada A</t>
    </r>
    <r>
      <rPr>
        <sz val="11"/>
        <color theme="1"/>
        <rFont val="Arial Narrow"/>
        <family val="2"/>
      </rPr>
      <t>3)</t>
    </r>
  </si>
  <si>
    <r>
      <rPr>
        <b/>
        <sz val="11"/>
        <color theme="1"/>
        <rFont val="Arial Narrow"/>
        <family val="2"/>
      </rPr>
      <t>TOLAK :</t>
    </r>
    <r>
      <rPr>
        <sz val="11"/>
        <color theme="1"/>
        <rFont val="Arial Narrow"/>
        <family val="2"/>
      </rPr>
      <t xml:space="preserve"> Rugi perniagaan tahun semasa </t>
    </r>
    <r>
      <rPr>
        <i/>
        <sz val="11"/>
        <color theme="1"/>
        <rFont val="Arial Narrow"/>
        <family val="2"/>
      </rPr>
      <t>(Terhad kepada A</t>
    </r>
    <r>
      <rPr>
        <sz val="11"/>
        <color theme="1"/>
        <rFont val="Arial Narrow"/>
        <family val="2"/>
      </rPr>
      <t xml:space="preserve">9) </t>
    </r>
  </si>
  <si>
    <t>A11</t>
  </si>
  <si>
    <t>JUMLAH ( A3 - A4 )</t>
  </si>
  <si>
    <t xml:space="preserve">JUMLAH ( A9 - A10 ) </t>
  </si>
  <si>
    <t>A12</t>
  </si>
  <si>
    <r>
      <rPr>
        <b/>
        <sz val="11"/>
        <color theme="1"/>
        <rFont val="Arial Narrow"/>
        <family val="2"/>
      </rPr>
      <t>TOLAK :</t>
    </r>
    <r>
      <rPr>
        <sz val="11"/>
        <color theme="1"/>
        <rFont val="Arial Narrow"/>
        <family val="2"/>
      </rPr>
      <t xml:space="preserve"> Perbelanjaan lain [ Perbelanjaan mencari gali ] </t>
    </r>
    <r>
      <rPr>
        <i/>
        <sz val="11"/>
        <color theme="1"/>
        <rFont val="Arial Narrow"/>
        <family val="2"/>
      </rPr>
      <t>(Terhad kepada A11)</t>
    </r>
  </si>
  <si>
    <t>A13</t>
  </si>
  <si>
    <t>A14</t>
  </si>
  <si>
    <r>
      <rPr>
        <b/>
        <sz val="11"/>
        <color theme="1"/>
        <rFont val="Arial Narrow"/>
        <family val="2"/>
      </rPr>
      <t>JUMLAH [ A11 - A12 - A13 ]</t>
    </r>
    <r>
      <rPr>
        <sz val="11"/>
        <color theme="1"/>
        <rFont val="Arial Narrow"/>
        <family val="2"/>
      </rPr>
      <t xml:space="preserve"> </t>
    </r>
    <r>
      <rPr>
        <i/>
        <sz val="11"/>
        <color theme="1"/>
        <rFont val="Arial Narrow"/>
        <family val="2"/>
      </rPr>
      <t>(Isi "0" jika nilai negatif)</t>
    </r>
  </si>
  <si>
    <t>A15</t>
  </si>
  <si>
    <t>PENDAPATAN PERINTIS KENA CUKAI</t>
  </si>
  <si>
    <t>A16</t>
  </si>
  <si>
    <t>JUMLAH PENDAPATAN [ SENDIRI ] ( A14 + A15 )</t>
  </si>
  <si>
    <t>A17</t>
  </si>
  <si>
    <t>A18</t>
  </si>
  <si>
    <t>JUMLAH PENDAPATAN YANG DISATUKAN ( A16 + A17 )</t>
  </si>
  <si>
    <t>PELEPASAN</t>
  </si>
  <si>
    <t>Individu dan saudara tanggungan</t>
  </si>
  <si>
    <t>(Terhad 1,000)</t>
  </si>
  <si>
    <t>Individu kurang upaya</t>
  </si>
  <si>
    <t>(Terhad 6,000)</t>
  </si>
  <si>
    <t>(Terhad 3,000)</t>
  </si>
  <si>
    <t>B1</t>
  </si>
  <si>
    <t>B3</t>
  </si>
  <si>
    <t>B4</t>
  </si>
  <si>
    <t>B5</t>
  </si>
  <si>
    <t>B6</t>
  </si>
  <si>
    <t>B7</t>
  </si>
  <si>
    <t>B9</t>
  </si>
  <si>
    <t>B10</t>
  </si>
  <si>
    <t>B11</t>
  </si>
  <si>
    <t>B12</t>
  </si>
  <si>
    <t>B13</t>
  </si>
  <si>
    <t>Suami / Isteri / Bayaran Alimoni kepada bekas isteri</t>
  </si>
  <si>
    <t>(Terhad 4,000)</t>
  </si>
  <si>
    <t>B14</t>
  </si>
  <si>
    <t>Suami / Isteri yang kurang upaya</t>
  </si>
  <si>
    <t>Anak</t>
  </si>
  <si>
    <t>KALKULATOR PELEPASAN ANAK</t>
  </si>
  <si>
    <t>Status, Umur dan Peringkat pembelajaran anak</t>
  </si>
  <si>
    <t>Bilangan Anak</t>
  </si>
  <si>
    <t>Amaun Pelepasan</t>
  </si>
  <si>
    <t>KELAYAKAN TUNTUTAN 100%</t>
  </si>
  <si>
    <t xml:space="preserve">KALKULATOR ANAK </t>
  </si>
  <si>
    <t>KELAYAKAN TUNTUTAN 50%</t>
  </si>
  <si>
    <t>Berumur dibawah 18 tahun</t>
  </si>
  <si>
    <t>Berumur lebih 18 tahun &amp; belajar peringkat</t>
  </si>
  <si>
    <t>-</t>
  </si>
  <si>
    <t>A-Level, sijil, matrikulasi, persediaan atau pra-ijazah</t>
  </si>
  <si>
    <t>x</t>
  </si>
  <si>
    <t xml:space="preserve">Anak </t>
  </si>
  <si>
    <t>Anak - Kurang upaya</t>
  </si>
  <si>
    <t xml:space="preserve">Anak kurang upaya yang belum berkahwin </t>
  </si>
  <si>
    <t>Tambahan</t>
  </si>
  <si>
    <t>Masih belajar diperingkat Diploma ke atas</t>
  </si>
  <si>
    <t>JUMLAH KESELURUHAN</t>
  </si>
  <si>
    <t>Anak kurang upaya yang belum berkahwin</t>
  </si>
  <si>
    <t>B16</t>
  </si>
  <si>
    <t>B17</t>
  </si>
  <si>
    <r>
      <t xml:space="preserve">Skim Persaraan Swasta dan Anuiti Tertangguh </t>
    </r>
    <r>
      <rPr>
        <i/>
        <sz val="11"/>
        <color theme="1"/>
        <rFont val="Arial Narrow"/>
        <family val="2"/>
      </rPr>
      <t>(Deferred Annuity)</t>
    </r>
  </si>
  <si>
    <t>B18</t>
  </si>
  <si>
    <t>Insurans pendidikan dan perubatan</t>
  </si>
  <si>
    <t>B19</t>
  </si>
  <si>
    <t>Caruman kepada Pertubuhan Keselamatan Sosial (PERKESO)</t>
  </si>
  <si>
    <t>JUMLAH BESAR PELEPASAN</t>
  </si>
  <si>
    <t xml:space="preserve">PENGIRAAN CUKAI </t>
  </si>
  <si>
    <t>C1</t>
  </si>
  <si>
    <t>C2</t>
  </si>
  <si>
    <t>Cukai ke atas yang pertama</t>
  </si>
  <si>
    <t>Cukai ke atas baki</t>
  </si>
  <si>
    <t>REBAT</t>
  </si>
  <si>
    <t>C3</t>
  </si>
  <si>
    <t>JUMLAH CUKAI PENDAPATAN ( C1 + C2 )</t>
  </si>
  <si>
    <t>D1</t>
  </si>
  <si>
    <t>Individu</t>
  </si>
  <si>
    <t>D2</t>
  </si>
  <si>
    <t>Suami / Isteri</t>
  </si>
  <si>
    <t>D3</t>
  </si>
  <si>
    <t xml:space="preserve">Zakat </t>
  </si>
  <si>
    <t>D4</t>
  </si>
  <si>
    <t>E1</t>
  </si>
  <si>
    <t>E2</t>
  </si>
  <si>
    <t>Cukai Seksyen 110 (Lain-lain)</t>
  </si>
  <si>
    <t xml:space="preserve">TOLAKAN </t>
  </si>
  <si>
    <t>Seksyen 132 dan 133</t>
  </si>
  <si>
    <t>E3</t>
  </si>
  <si>
    <t>E4</t>
  </si>
  <si>
    <t>BAKI CUKAI KENA DIBAYAR / (CUKAI TERLEBIH BAYAR)</t>
  </si>
  <si>
    <t>CUKAI KENA DIBAYAR ATAU (CUKAI DIBAYAR BALIK)</t>
  </si>
  <si>
    <t>JUMLAH CUKAI DIKENAKAN</t>
  </si>
  <si>
    <t>*NOTA : PILIH SALAH SATU KELAYAKAN TUNTUTAN SAHAJA - UNTUK MAKLUMAT LANJUT SILA LAYARI PORTAL RASMI HASIL DI WWW.HASIL.GOV.MY</t>
  </si>
  <si>
    <t>(Terhad 7,000)</t>
  </si>
  <si>
    <t>(Terhad 2,500)</t>
  </si>
  <si>
    <t xml:space="preserve">Tabungan bersih dalam Skim Simpanan Pendidikan Nasional </t>
  </si>
  <si>
    <t>B15</t>
  </si>
  <si>
    <t>(Terhad 8,000)</t>
  </si>
  <si>
    <t>B20</t>
  </si>
  <si>
    <t>B2</t>
  </si>
  <si>
    <t>(Terhad 350)</t>
  </si>
  <si>
    <t>(Terhad 10,000)</t>
  </si>
  <si>
    <t>B8</t>
  </si>
  <si>
    <t>B21</t>
  </si>
  <si>
    <t>B22</t>
  </si>
  <si>
    <t>INSURANS NYAWA DAN KWSP</t>
  </si>
  <si>
    <t>(a)</t>
  </si>
  <si>
    <t>Kategori penjawat awam berpencen</t>
  </si>
  <si>
    <t xml:space="preserve">Insuran nyawa dan KWSP </t>
  </si>
  <si>
    <t>%</t>
  </si>
  <si>
    <t>- Premium insurans nyawa / Caruman KWSP (Sukarela)</t>
  </si>
  <si>
    <r>
      <rPr>
        <b/>
        <sz val="11"/>
        <color theme="1"/>
        <rFont val="Arial Narrow"/>
        <family val="2"/>
      </rPr>
      <t>TOLAK :</t>
    </r>
    <r>
      <rPr>
        <sz val="11"/>
        <color theme="1"/>
        <rFont val="Arial Narrow"/>
        <family val="2"/>
      </rPr>
      <t xml:space="preserve"> Derma /Hadiah /Sumbangan Yang Diluluskan </t>
    </r>
  </si>
  <si>
    <t xml:space="preserve">(i) Penilaian untuk tujuan diagnosis kurang upaya pembelajaran, </t>
  </si>
  <si>
    <t>(i) Pembelian peralatan sukan</t>
  </si>
  <si>
    <t>(ii) Bayaran sewa atau fi ke fasiliti sukan</t>
  </si>
  <si>
    <t>-Caruman kepada KWSP (Sukarela atau wajib) / Skim yang diluluskan</t>
  </si>
  <si>
    <t>Peralatan sokongan asas: kegunaan sendiri, suami/ isteri, anak atau ibu bapa yang kurang upaya</t>
  </si>
  <si>
    <t xml:space="preserve">(ii) Ujian pengesanan COVID-19 termasuk pembelian kit ujian kendiri </t>
  </si>
  <si>
    <t xml:space="preserve">(iii) Pemeriksaan kesihatan mental atau konsultasi </t>
  </si>
  <si>
    <t xml:space="preserve">Gaya hidup:  </t>
  </si>
  <si>
    <t>Gaya hidup - pelepasan tambahan:</t>
  </si>
  <si>
    <t>B23</t>
  </si>
  <si>
    <t>.00</t>
  </si>
  <si>
    <t>(ii) Program intervensi/ rawatan pemulihan kurang upaya pembelajaran</t>
  </si>
  <si>
    <t>0 - 5,000</t>
  </si>
  <si>
    <t>5,001 - 20,000</t>
  </si>
  <si>
    <t>20,001 - 35,000</t>
  </si>
  <si>
    <t>35,001 - 50,000</t>
  </si>
  <si>
    <t>50,001 - 70,000</t>
  </si>
  <si>
    <t>70,001 - 100,000</t>
  </si>
  <si>
    <t>100,001 - 400,000</t>
  </si>
  <si>
    <t>400,001 - 600,000</t>
  </si>
  <si>
    <t>600,001 - 2,000,000</t>
  </si>
  <si>
    <t>(i) Pembelian atau langganan buku/ majalah/ jurnal dan lain-lain</t>
  </si>
  <si>
    <t>(ii) Pembelian komputer, telefon pintar dan tablet</t>
  </si>
  <si>
    <t>Pelepasan      setiap anak (RM)</t>
  </si>
  <si>
    <t>Pelepasan setiap anak (RM)</t>
  </si>
  <si>
    <t>KALKULATOR CUKAI PENDAPATAN INDIVIDU PEMASTAUTIN</t>
  </si>
  <si>
    <t xml:space="preserve">(i) Pemeriksaan perubatan penuh </t>
  </si>
  <si>
    <r>
      <t xml:space="preserve">Perbelanjaan </t>
    </r>
    <r>
      <rPr>
        <i/>
        <sz val="11"/>
        <color theme="1"/>
        <rFont val="Arial Narrow"/>
        <family val="2"/>
      </rPr>
      <t>(terhad 1000):</t>
    </r>
    <r>
      <rPr>
        <sz val="11"/>
        <color theme="1"/>
        <rFont val="Arial Narrow"/>
        <family val="2"/>
      </rPr>
      <t xml:space="preserve"> atas diri sendiri, suami / isteri atau anak</t>
    </r>
  </si>
  <si>
    <t xml:space="preserve">(iii) Fi pendaftaran bagi menyertai pertandingan yang diluluskan </t>
  </si>
  <si>
    <t>JENIS TAKSIRAN</t>
  </si>
  <si>
    <t xml:space="preserve">NO. PENGENALAN </t>
  </si>
  <si>
    <t>NO. PENGENALAN CUKAI (T.I.N)</t>
  </si>
  <si>
    <t>NAMA</t>
  </si>
  <si>
    <t>PERTAMA</t>
  </si>
  <si>
    <t>BERIKUTNYA</t>
  </si>
  <si>
    <t>KADAR YANG BERIKUTNYA (%)</t>
  </si>
  <si>
    <t>BANJARAN
PENDAPATAN</t>
  </si>
  <si>
    <t>2,000,0001 seterusnya</t>
  </si>
  <si>
    <t>1 = Bersama atas nama suami</t>
  </si>
  <si>
    <t>2 = Bersama atas nama isteri</t>
  </si>
  <si>
    <t>3 = Berasingan</t>
  </si>
  <si>
    <t>4 = Diri sendiri, di mana suami/isteri tiada pendapatan atau tidak dikenakan cukai</t>
  </si>
  <si>
    <t>5 = Diri sendiri (Bujang/ janda/ duda/ balu/ si mati)</t>
  </si>
  <si>
    <t>JUMLAH PENDAPATAN YANG DIPINDAHKAN DARIPADA SUAMI / ISTERI *TAKSIRAN BERSAMA</t>
  </si>
  <si>
    <t>Yuran penghantaran anak berumur 6 tahun ke bawah ke taska / tadika berdaftar.</t>
  </si>
  <si>
    <t>Pendapatan berkanun faedah, diskaun, royalti, premium, pencen, anuiti, bayaran berkala lain, apa-apa perolehan atau keuntungan lain dan tambahan mengikut Per. 43 ( 1 ) ( c )</t>
  </si>
  <si>
    <t>§</t>
  </si>
  <si>
    <t>Pembelian peralatan penyusuan ibu untuk kegunaan diri sendiri bagi anak berumur dua (2) tahun dan ke bawah - dibenarkan sekali setiap 2 tahun taksiran</t>
  </si>
  <si>
    <t>KU 4/2024: Pencukaian Individu Bermastautin Bahagian I - Hadiah Atau Sumbangan Dan Potongan Yang Dibenarkan</t>
  </si>
  <si>
    <t>KU 5/2022: Pencukaian Individu Bermastautin Bahagian II - Pengiraan Jumlah Pendapatan dan Pendapatan Yang Boleh Dikenakan Cukai</t>
  </si>
  <si>
    <t>KU 3/2023: Pencukaian Individu Bermastautin Bahagian III - Pengiraan Cukai Dan Cukai Kena Bayar</t>
  </si>
  <si>
    <t>PAUTAN PANTAS UNTUK RUJUKAN:</t>
  </si>
  <si>
    <t>CUKAI YANG PERTAMA 
(RM)</t>
  </si>
  <si>
    <t>Perbelanjaan perubatan: atas diri sendiri, suami / isteri atau anak</t>
  </si>
  <si>
    <t xml:space="preserve">(i) Penyakit serius </t>
  </si>
  <si>
    <r>
      <t xml:space="preserve">(ii) Rawatan kesuburan </t>
    </r>
    <r>
      <rPr>
        <i/>
        <sz val="11"/>
        <color theme="1"/>
        <rFont val="Arial Narrow"/>
        <family val="2"/>
      </rPr>
      <t>(terhad 1000)</t>
    </r>
  </si>
  <si>
    <r>
      <t xml:space="preserve">(iii) Pemvaksinan </t>
    </r>
    <r>
      <rPr>
        <i/>
        <sz val="11"/>
        <color theme="1"/>
        <rFont val="Arial Narrow"/>
        <family val="2"/>
      </rPr>
      <t>(terhad 1000)</t>
    </r>
  </si>
  <si>
    <t>Perbelanjaan rawatan perubatan, rawatan pergigian, keperluan khas, bayaran penjaga untuk ibu bapa dan pemeriksaan perubatan penuh</t>
  </si>
  <si>
    <t>(iii) Bayaran bil bulanan langganan Internet (nama sendiri)</t>
  </si>
  <si>
    <t>(iv) Yuran kursus peningkatan kemahiran/ kemajuan diri</t>
  </si>
  <si>
    <t>Diploma/ Ijazah keatas dalam Malaysia</t>
  </si>
  <si>
    <t>Diploma/ Ijazah ke atas dalam Malaysia</t>
  </si>
  <si>
    <t xml:space="preserve">PENAFIAN: KALKULATOR CUKAI INI HANYA DIGUNAKAN SEBAGAI RUJUKAN SAHAJA DAN IANYA TIDAK MENGANDUNGI NASIHAT MUKTAMAD ATAU LENGKAP MENGENAI PENGIRAAN CUKAI DAN TIDAK SEHARUSNYA DIGUNAKAN SEBAGAI RUJUKAN PERUNDANGAN.                                                                                                                                 
UNTUK MAKLUMAT LANJUT SILA LAYARI PORTAL RASMI HASIL DI www.hasil.gov.my. </t>
  </si>
  <si>
    <t>(iii) Kursus peningkatan kemahiran/ kemajuan diri (Terhad 2000)</t>
  </si>
  <si>
    <t>(i) Selain sarjana atau doktor falsafah – Undang-undang, perakaunan, kewangan Islam, teknikal, vokasional, industri, saintifik atau teknologi</t>
  </si>
  <si>
    <t xml:space="preserve">Yuran pengajian (sendiri) </t>
  </si>
  <si>
    <t>(ii) Peringkat sarjana atau doktor falsafah - semua bidang</t>
  </si>
  <si>
    <r>
      <t xml:space="preserve">(iv) Pemeriksaan dan rawatan gigi </t>
    </r>
    <r>
      <rPr>
        <i/>
        <sz val="11"/>
        <color theme="1"/>
        <rFont val="Arial Narrow"/>
        <family val="2"/>
      </rPr>
      <t>(terhad 1000)</t>
    </r>
  </si>
  <si>
    <t>(iv) Fi keahlian gimnasium/ latihan sukan</t>
  </si>
  <si>
    <t>TAHUN TAKSIRAN 2025</t>
  </si>
  <si>
    <t>Perbelanjaan ke atas anak bawah 18 (Terhad 6,000) bagi:</t>
  </si>
  <si>
    <t>Perbelanjaan untuk Datuk/ Nenek</t>
  </si>
  <si>
    <t>(i) Rawatan perubatan di klinik dan hospital</t>
  </si>
  <si>
    <t>(ii) Rawatan dan penjagaan di rumah, pusat penjagaan harian dan pusat jagaan kediaman</t>
  </si>
  <si>
    <t>(iii) Rawatan pergigian tidak termasuk rawatan pergigian kosmetik</t>
  </si>
  <si>
    <t>(iv) Pemeriksaan perubatan penuh dan pemvaksinan (Terhad (RM 1,000)</t>
  </si>
  <si>
    <t>Belanja pemasangan, sewaan, pembelian termasuk sewa-beli peralatan/ langganan penggunaan kemudahan pengecasan kenderaan elektrik / Mesin Kompos Sisa Makanan Domestik</t>
  </si>
  <si>
    <t>B24</t>
  </si>
  <si>
    <t xml:space="preserve">Pembayaran faedah pinjaman perumahan bagi pemilikan rumah pertama </t>
  </si>
  <si>
    <t>FAEDAH PINJAMAN PERUMAHAN BAGI PEMILIKAN RUMAH KALI PERTAMA</t>
  </si>
  <si>
    <t>Harga Rumah</t>
  </si>
  <si>
    <t>- Sehingga RM 500,000</t>
  </si>
  <si>
    <t>(atau)</t>
  </si>
  <si>
    <t>-Melebihi RM 500,000 hingga RM 750,000</t>
  </si>
  <si>
    <t>(Terhad 5,000)</t>
  </si>
  <si>
    <t>KADAR CUKAI TAHUN TAKSIRAN 2025</t>
  </si>
  <si>
    <t>Ansuran / Potongan Cukai Bulanan (PCB) yang telah dibayar untuk pendapatan tahun 2025</t>
  </si>
  <si>
    <t>NOTA - BAGI PERJANJIAN PERUMAHAN YANG DILAKUKAN PADA 1 JANUARI 2025 SEHINGGA 31 DISEMBER 2027</t>
  </si>
  <si>
    <t>B25</t>
  </si>
  <si>
    <t>PENDAPATAN BERCUKAI ( A18 - B24 )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</si>
</sst>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quot;RM&quot;#,##0.00"/>
  </numFmts>
  <fonts count="19" x14ac:knownFonts="1">
    <font>
      <sz val="11"/>
      <color theme="1"/>
      <name val="Calibri"/>
      <family val="2"/>
      <scheme val="minor"/>
    </font>
    <font>
      <b/>
      <sz val="11"/>
      <color theme="1"/>
      <name val="Calibri"/>
      <family val="2"/>
      <scheme val="minor"/>
    </font>
    <font>
      <sz val="11"/>
      <color theme="1"/>
      <name val="Arial Narrow"/>
      <family val="2"/>
    </font>
    <font>
      <b/>
      <sz val="11"/>
      <color theme="1"/>
      <name val="Arial Narrow"/>
      <family val="2"/>
    </font>
    <font>
      <b/>
      <sz val="12"/>
      <color theme="1"/>
      <name val="Arial Narrow"/>
      <family val="2"/>
    </font>
    <font>
      <b/>
      <sz val="17"/>
      <color theme="1"/>
      <name val="Arial Narrow"/>
      <family val="2"/>
    </font>
    <font>
      <i/>
      <sz val="11"/>
      <color theme="1"/>
      <name val="Arial Narrow"/>
      <family val="2"/>
    </font>
    <font>
      <b/>
      <i/>
      <sz val="11"/>
      <color theme="1"/>
      <name val="Arial Narrow"/>
      <family val="2"/>
    </font>
    <font>
      <sz val="11"/>
      <color theme="1"/>
      <name val="Calibri"/>
      <family val="2"/>
      <scheme val="minor"/>
    </font>
    <font>
      <u/>
      <sz val="11"/>
      <color theme="10"/>
      <name val="Calibri"/>
      <family val="2"/>
      <scheme val="minor"/>
    </font>
    <font>
      <sz val="11"/>
      <color theme="0"/>
      <name val="Arial Narrow"/>
      <family val="2"/>
    </font>
    <font>
      <b/>
      <i/>
      <sz val="11"/>
      <color rgb="FFFF0000"/>
      <name val="Arial Narrow"/>
      <family val="2"/>
    </font>
    <font>
      <i/>
      <sz val="11"/>
      <color rgb="FFFF0000"/>
      <name val="Arial Narrow"/>
      <family val="2"/>
    </font>
    <font>
      <sz val="12"/>
      <color theme="1"/>
      <name val="Arial Narrow"/>
      <family val="2"/>
    </font>
    <font>
      <i/>
      <sz val="12"/>
      <color theme="1"/>
      <name val="Arial Narrow"/>
      <family val="2"/>
    </font>
    <font>
      <sz val="12"/>
      <color rgb="FFFF0000"/>
      <name val="Arial Narrow"/>
      <family val="2"/>
    </font>
    <font>
      <b/>
      <sz val="11"/>
      <name val="Arial Narrow"/>
      <family val="2"/>
    </font>
    <font>
      <u/>
      <sz val="11"/>
      <color theme="10"/>
      <name val="Arial Narrow"/>
      <family val="2"/>
    </font>
    <font>
      <sz val="11"/>
      <color theme="1"/>
      <name val="Wingdings"/>
      <charset val="2"/>
    </font>
  </fonts>
  <fills count="9">
    <fill>
      <patternFill patternType="none"/>
    </fill>
    <fill>
      <patternFill patternType="gray125"/>
    </fill>
    <fill>
      <patternFill patternType="solid">
        <fgColor theme="4" tint="0.79998168889431442"/>
        <bgColor indexed="64"/>
      </patternFill>
    </fill>
    <fill>
      <patternFill patternType="solid">
        <fgColor theme="8" tint="0.59999389629810485"/>
        <bgColor indexed="64"/>
      </patternFill>
    </fill>
    <fill>
      <patternFill patternType="solid">
        <fgColor theme="0" tint="-0.149998474074526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theme="0"/>
        <bgColor indexed="64"/>
      </patternFill>
    </fill>
    <fill>
      <patternFill patternType="solid">
        <fgColor theme="8"/>
        <bgColor indexed="64"/>
      </patternFill>
    </fill>
  </fills>
  <borders count="48">
    <border>
      <left/>
      <right/>
      <top/>
      <bottom/>
      <diagonal/>
    </border>
    <border>
      <left/>
      <right/>
      <top/>
      <bottom style="thin">
        <color indexed="64"/>
      </bottom>
      <diagonal/>
    </border>
    <border>
      <left/>
      <right/>
      <top style="thin">
        <color indexed="64"/>
      </top>
      <bottom style="double">
        <color indexed="64"/>
      </bottom>
      <diagonal/>
    </border>
    <border>
      <left/>
      <right/>
      <top style="thin">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bottom style="thin">
        <color rgb="FFFFC000"/>
      </bottom>
      <diagonal/>
    </border>
    <border>
      <left/>
      <right/>
      <top style="thin">
        <color rgb="FFFFC000"/>
      </top>
      <bottom/>
      <diagonal/>
    </border>
    <border>
      <left style="thin">
        <color rgb="FFFFC000"/>
      </left>
      <right/>
      <top style="thin">
        <color rgb="FFFFC000"/>
      </top>
      <bottom/>
      <diagonal/>
    </border>
    <border>
      <left/>
      <right style="thin">
        <color rgb="FFFFC000"/>
      </right>
      <top/>
      <bottom style="thin">
        <color rgb="FFFFC000"/>
      </bottom>
      <diagonal/>
    </border>
    <border>
      <left/>
      <right style="thin">
        <color rgb="FFFFC000"/>
      </right>
      <top style="thin">
        <color rgb="FFFFC000"/>
      </top>
      <bottom/>
      <diagonal/>
    </border>
    <border>
      <left style="thin">
        <color rgb="FFFFC000"/>
      </left>
      <right/>
      <top/>
      <bottom style="thin">
        <color rgb="FFFFC000"/>
      </bottom>
      <diagonal/>
    </border>
    <border>
      <left/>
      <right style="medium">
        <color indexed="64"/>
      </right>
      <top/>
      <bottom/>
      <diagonal/>
    </border>
    <border>
      <left/>
      <right style="medium">
        <color indexed="64"/>
      </right>
      <top/>
      <bottom style="medium">
        <color indexed="64"/>
      </bottom>
      <diagonal/>
    </border>
    <border>
      <left/>
      <right/>
      <top style="thick">
        <color theme="0"/>
      </top>
      <bottom/>
      <diagonal/>
    </border>
    <border>
      <left style="thick">
        <color theme="0"/>
      </left>
      <right style="thick">
        <color theme="0"/>
      </right>
      <top style="thick">
        <color theme="0"/>
      </top>
      <bottom style="thick">
        <color theme="0"/>
      </bottom>
      <diagonal/>
    </border>
    <border>
      <left style="thick">
        <color theme="0"/>
      </left>
      <right/>
      <top style="thick">
        <color theme="0"/>
      </top>
      <bottom style="thick">
        <color theme="0"/>
      </bottom>
      <diagonal/>
    </border>
    <border>
      <left/>
      <right/>
      <top style="thick">
        <color theme="0"/>
      </top>
      <bottom style="thick">
        <color theme="0"/>
      </bottom>
      <diagonal/>
    </border>
    <border>
      <left/>
      <right style="thick">
        <color theme="0"/>
      </right>
      <top style="thick">
        <color theme="0"/>
      </top>
      <bottom style="thick">
        <color theme="0"/>
      </bottom>
      <diagonal/>
    </border>
    <border>
      <left style="thick">
        <color theme="0"/>
      </left>
      <right/>
      <top/>
      <bottom/>
      <diagonal/>
    </border>
    <border>
      <left style="thick">
        <color theme="0"/>
      </left>
      <right style="thick">
        <color theme="0"/>
      </right>
      <top style="thick">
        <color theme="0"/>
      </top>
      <bottom/>
      <diagonal/>
    </border>
    <border>
      <left style="medium">
        <color theme="0"/>
      </left>
      <right style="thick">
        <color theme="0"/>
      </right>
      <top style="medium">
        <color theme="0"/>
      </top>
      <bottom style="thick">
        <color theme="0"/>
      </bottom>
      <diagonal/>
    </border>
    <border>
      <left style="thick">
        <color theme="0"/>
      </left>
      <right style="thick">
        <color theme="0"/>
      </right>
      <top style="medium">
        <color theme="0"/>
      </top>
      <bottom style="thick">
        <color theme="0"/>
      </bottom>
      <diagonal/>
    </border>
    <border>
      <left style="thick">
        <color theme="0"/>
      </left>
      <right style="medium">
        <color theme="0"/>
      </right>
      <top style="medium">
        <color theme="0"/>
      </top>
      <bottom style="thick">
        <color theme="0"/>
      </bottom>
      <diagonal/>
    </border>
    <border>
      <left style="medium">
        <color theme="0"/>
      </left>
      <right style="thick">
        <color theme="0"/>
      </right>
      <top style="thick">
        <color theme="0"/>
      </top>
      <bottom style="medium">
        <color theme="0"/>
      </bottom>
      <diagonal/>
    </border>
    <border>
      <left style="thick">
        <color theme="0"/>
      </left>
      <right style="thick">
        <color theme="0"/>
      </right>
      <top style="thick">
        <color theme="0"/>
      </top>
      <bottom style="medium">
        <color theme="0"/>
      </bottom>
      <diagonal/>
    </border>
    <border>
      <left style="thick">
        <color theme="0"/>
      </left>
      <right style="medium">
        <color theme="0"/>
      </right>
      <top style="thick">
        <color theme="0"/>
      </top>
      <bottom style="medium">
        <color theme="0"/>
      </bottom>
      <diagonal/>
    </border>
    <border>
      <left/>
      <right/>
      <top style="thin">
        <color theme="1"/>
      </top>
      <bottom style="double">
        <color theme="1"/>
      </bottom>
      <diagonal/>
    </border>
    <border>
      <left style="medium">
        <color theme="1"/>
      </left>
      <right style="medium">
        <color theme="1"/>
      </right>
      <top style="medium">
        <color theme="1"/>
      </top>
      <bottom style="medium">
        <color theme="1"/>
      </bottom>
      <diagonal/>
    </border>
    <border>
      <left style="medium">
        <color theme="1"/>
      </left>
      <right/>
      <top style="medium">
        <color theme="1"/>
      </top>
      <bottom/>
      <diagonal/>
    </border>
    <border>
      <left/>
      <right style="medium">
        <color theme="1"/>
      </right>
      <top style="medium">
        <color theme="1"/>
      </top>
      <bottom/>
      <diagonal/>
    </border>
    <border>
      <left style="medium">
        <color theme="1"/>
      </left>
      <right/>
      <top/>
      <bottom style="medium">
        <color theme="1"/>
      </bottom>
      <diagonal/>
    </border>
    <border>
      <left/>
      <right style="medium">
        <color theme="1"/>
      </right>
      <top/>
      <bottom style="medium">
        <color theme="1"/>
      </bottom>
      <diagonal/>
    </border>
    <border>
      <left style="medium">
        <color theme="1"/>
      </left>
      <right style="medium">
        <color theme="1"/>
      </right>
      <top style="medium">
        <color theme="1"/>
      </top>
      <bottom/>
      <diagonal/>
    </border>
    <border>
      <left style="medium">
        <color theme="1"/>
      </left>
      <right style="medium">
        <color theme="1"/>
      </right>
      <top/>
      <bottom style="medium">
        <color theme="1"/>
      </bottom>
      <diagonal/>
    </border>
    <border>
      <left/>
      <right style="medium">
        <color theme="1"/>
      </right>
      <top/>
      <bottom/>
      <diagonal/>
    </border>
    <border>
      <left/>
      <right/>
      <top style="medium">
        <color theme="1"/>
      </top>
      <bottom/>
      <diagonal/>
    </border>
    <border>
      <left/>
      <right/>
      <top/>
      <bottom style="medium">
        <color theme="1"/>
      </bottom>
      <diagonal/>
    </border>
    <border>
      <left style="medium">
        <color theme="1"/>
      </left>
      <right/>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thick">
        <color theme="0"/>
      </right>
      <top/>
      <bottom/>
      <diagonal/>
    </border>
    <border>
      <left style="thick">
        <color theme="0"/>
      </left>
      <right style="thick">
        <color theme="0"/>
      </right>
      <top/>
      <bottom/>
      <diagonal/>
    </border>
    <border>
      <left style="thick">
        <color theme="0"/>
      </left>
      <right style="thick">
        <color theme="0"/>
      </right>
      <top/>
      <bottom style="thick">
        <color theme="0"/>
      </bottom>
      <diagonal/>
    </border>
    <border>
      <left/>
      <right/>
      <top/>
      <bottom style="medium">
        <color theme="0"/>
      </bottom>
      <diagonal/>
    </border>
    <border>
      <left style="medium">
        <color theme="1"/>
      </left>
      <right/>
      <top/>
      <bottom style="thin">
        <color indexed="64"/>
      </bottom>
      <diagonal/>
    </border>
    <border>
      <left/>
      <right style="medium">
        <color theme="1"/>
      </right>
      <top/>
      <bottom style="thin">
        <color indexed="64"/>
      </bottom>
      <diagonal/>
    </border>
  </borders>
  <cellStyleXfs count="3">
    <xf numFmtId="0" fontId="0" fillId="0" borderId="0"/>
    <xf numFmtId="9" fontId="8" fillId="0" borderId="0" applyFont="0" applyFill="0" applyBorder="0" applyAlignment="0" applyProtection="0"/>
    <xf numFmtId="0" fontId="9" fillId="0" borderId="0" applyNumberFormat="0" applyFill="0" applyBorder="0" applyAlignment="0" applyProtection="0"/>
  </cellStyleXfs>
  <cellXfs count="176">
    <xf numFmtId="0" fontId="0" fillId="0" borderId="0" xfId="0"/>
    <xf numFmtId="0" fontId="0" fillId="0" borderId="0" xfId="0" applyAlignment="1">
      <alignment vertical="center"/>
    </xf>
    <xf numFmtId="0" fontId="13" fillId="0" borderId="0" xfId="0" applyFont="1"/>
    <xf numFmtId="0" fontId="13" fillId="0" borderId="0" xfId="0" quotePrefix="1" applyFont="1"/>
    <xf numFmtId="0" fontId="14" fillId="0" borderId="0" xfId="0" applyFont="1" applyAlignment="1">
      <alignment vertical="center"/>
    </xf>
    <xf numFmtId="3" fontId="13" fillId="0" borderId="0" xfId="0" applyNumberFormat="1" applyFont="1" applyAlignment="1">
      <alignment horizontal="center" vertical="center"/>
    </xf>
    <xf numFmtId="0" fontId="14" fillId="0" borderId="0" xfId="0" applyFont="1" applyAlignment="1">
      <alignment horizontal="left" vertical="center"/>
    </xf>
    <xf numFmtId="3" fontId="2" fillId="4" borderId="15" xfId="0" applyNumberFormat="1" applyFont="1" applyFill="1" applyBorder="1" applyAlignment="1" applyProtection="1">
      <alignment horizontal="right" vertical="center"/>
      <protection locked="0"/>
    </xf>
    <xf numFmtId="3" fontId="2" fillId="4" borderId="15" xfId="0" applyNumberFormat="1" applyFont="1" applyFill="1" applyBorder="1" applyAlignment="1" applyProtection="1">
      <alignment horizontal="right" vertical="center" wrapText="1"/>
      <protection locked="0"/>
    </xf>
    <xf numFmtId="3" fontId="2" fillId="4" borderId="20" xfId="0" applyNumberFormat="1" applyFont="1" applyFill="1" applyBorder="1" applyAlignment="1" applyProtection="1">
      <alignment horizontal="right" vertical="center"/>
      <protection locked="0"/>
    </xf>
    <xf numFmtId="0" fontId="2" fillId="4" borderId="15" xfId="0" applyFont="1" applyFill="1" applyBorder="1" applyAlignment="1" applyProtection="1">
      <alignment horizontal="right" vertical="center"/>
      <protection locked="0"/>
    </xf>
    <xf numFmtId="3" fontId="15" fillId="0" borderId="0" xfId="0" applyNumberFormat="1" applyFont="1" applyAlignment="1">
      <alignment horizontal="center" vertical="center"/>
    </xf>
    <xf numFmtId="3" fontId="13" fillId="4" borderId="15" xfId="0" applyNumberFormat="1" applyFont="1" applyFill="1" applyBorder="1" applyAlignment="1" applyProtection="1">
      <alignment horizontal="right" vertical="center"/>
      <protection locked="0"/>
    </xf>
    <xf numFmtId="3" fontId="13" fillId="0" borderId="27" xfId="0" applyNumberFormat="1" applyFont="1" applyBorder="1" applyAlignment="1">
      <alignment horizontal="right" vertical="center"/>
    </xf>
    <xf numFmtId="0" fontId="2" fillId="0" borderId="0" xfId="0" applyFont="1"/>
    <xf numFmtId="0" fontId="3" fillId="0" borderId="0" xfId="0" applyFont="1" applyAlignment="1">
      <alignment vertical="center"/>
    </xf>
    <xf numFmtId="3" fontId="3" fillId="0" borderId="0" xfId="0" applyNumberFormat="1" applyFont="1" applyAlignment="1">
      <alignment horizontal="center" vertical="center"/>
    </xf>
    <xf numFmtId="0" fontId="2" fillId="0" borderId="0" xfId="0" applyFont="1" applyAlignment="1">
      <alignment horizontal="center" vertical="center"/>
    </xf>
    <xf numFmtId="3" fontId="2" fillId="0" borderId="0" xfId="0" applyNumberFormat="1" applyFont="1" applyAlignment="1">
      <alignment horizontal="right" vertical="center"/>
    </xf>
    <xf numFmtId="0" fontId="2" fillId="0" borderId="0" xfId="0" applyFont="1" applyAlignment="1">
      <alignment horizontal="left" vertical="center"/>
    </xf>
    <xf numFmtId="0" fontId="2" fillId="0" borderId="0" xfId="0" applyFont="1" applyAlignment="1">
      <alignment vertical="center"/>
    </xf>
    <xf numFmtId="3" fontId="2" fillId="0" borderId="0" xfId="0" applyNumberFormat="1" applyFont="1"/>
    <xf numFmtId="3" fontId="3" fillId="0" borderId="0" xfId="0" applyNumberFormat="1" applyFont="1"/>
    <xf numFmtId="3" fontId="2" fillId="0" borderId="0" xfId="0" applyNumberFormat="1" applyFont="1" applyAlignment="1">
      <alignment horizontal="right"/>
    </xf>
    <xf numFmtId="3" fontId="2" fillId="0" borderId="3" xfId="0" applyNumberFormat="1" applyFont="1" applyBorder="1" applyAlignment="1">
      <alignment horizontal="right" vertical="center" wrapText="1"/>
    </xf>
    <xf numFmtId="0" fontId="2" fillId="0" borderId="0" xfId="0" applyFont="1" applyAlignment="1">
      <alignment horizontal="center"/>
    </xf>
    <xf numFmtId="3" fontId="2" fillId="0" borderId="0" xfId="0" applyNumberFormat="1" applyFont="1" applyAlignment="1">
      <alignment horizontal="right" vertical="center" wrapText="1"/>
    </xf>
    <xf numFmtId="0" fontId="7" fillId="0" borderId="0" xfId="0" applyFont="1" applyAlignment="1">
      <alignment horizontal="center" vertical="center"/>
    </xf>
    <xf numFmtId="3" fontId="2" fillId="0" borderId="1" xfId="0" applyNumberFormat="1" applyFont="1" applyBorder="1" applyAlignment="1">
      <alignment horizontal="right" vertical="center" wrapText="1"/>
    </xf>
    <xf numFmtId="0" fontId="7" fillId="0" borderId="0" xfId="0" applyFont="1" applyAlignment="1">
      <alignment vertical="center"/>
    </xf>
    <xf numFmtId="3" fontId="2" fillId="0" borderId="3" xfId="0" applyNumberFormat="1" applyFont="1" applyBorder="1" applyAlignment="1">
      <alignment horizontal="right" wrapText="1"/>
    </xf>
    <xf numFmtId="3" fontId="2" fillId="0" borderId="2" xfId="0" applyNumberFormat="1" applyFont="1" applyBorder="1" applyAlignment="1">
      <alignment horizontal="right" vertical="center" wrapText="1"/>
    </xf>
    <xf numFmtId="3" fontId="2" fillId="0" borderId="2" xfId="0" applyNumberFormat="1" applyFont="1" applyBorder="1" applyAlignment="1">
      <alignment vertical="center"/>
    </xf>
    <xf numFmtId="0" fontId="1" fillId="0" borderId="0" xfId="0" applyFont="1" applyAlignment="1">
      <alignment horizontal="center" vertical="center" wrapText="1"/>
    </xf>
    <xf numFmtId="0" fontId="1" fillId="0" borderId="0" xfId="0" applyFont="1" applyAlignment="1">
      <alignment vertical="center" wrapText="1"/>
    </xf>
    <xf numFmtId="164" fontId="2" fillId="0" borderId="0" xfId="1" applyNumberFormat="1" applyFont="1" applyAlignment="1" applyProtection="1">
      <alignment horizontal="center" vertical="center"/>
    </xf>
    <xf numFmtId="0" fontId="3" fillId="0" borderId="0" xfId="0" applyFont="1" applyAlignment="1">
      <alignment horizontal="center" vertical="center"/>
    </xf>
    <xf numFmtId="0" fontId="3" fillId="0" borderId="0" xfId="0" applyFont="1" applyAlignment="1">
      <alignment horizontal="center" vertical="center" wrapText="1"/>
    </xf>
    <xf numFmtId="0" fontId="4" fillId="0" borderId="0" xfId="0" applyFont="1"/>
    <xf numFmtId="0" fontId="4" fillId="0" borderId="0" xfId="0" applyFont="1" applyAlignment="1">
      <alignment horizontal="center" vertical="center"/>
    </xf>
    <xf numFmtId="0" fontId="4" fillId="0" borderId="0" xfId="0" applyFont="1" applyAlignment="1">
      <alignment horizontal="right" vertical="center"/>
    </xf>
    <xf numFmtId="0" fontId="3" fillId="0" borderId="0" xfId="0" applyFont="1" applyAlignment="1">
      <alignment horizontal="left" indent="1"/>
    </xf>
    <xf numFmtId="0" fontId="2" fillId="0" borderId="0" xfId="0" applyFont="1" applyAlignment="1">
      <alignment horizontal="right" vertical="center"/>
    </xf>
    <xf numFmtId="0" fontId="3" fillId="0" borderId="0" xfId="0" applyFont="1" applyAlignment="1">
      <alignment horizontal="left" vertical="center"/>
    </xf>
    <xf numFmtId="0" fontId="2" fillId="0" borderId="0" xfId="0" applyFont="1" applyAlignment="1">
      <alignment horizontal="right"/>
    </xf>
    <xf numFmtId="49" fontId="3" fillId="0" borderId="0" xfId="0" applyNumberFormat="1" applyFont="1" applyAlignment="1">
      <alignment horizontal="left" vertical="center"/>
    </xf>
    <xf numFmtId="0" fontId="3" fillId="0" borderId="0" xfId="0" applyFont="1" applyAlignment="1">
      <alignment horizontal="left" vertical="center" indent="1"/>
    </xf>
    <xf numFmtId="49" fontId="3" fillId="0" borderId="0" xfId="0" applyNumberFormat="1" applyFont="1" applyAlignment="1">
      <alignment horizontal="left"/>
    </xf>
    <xf numFmtId="0" fontId="2" fillId="0" borderId="14" xfId="0" applyFont="1" applyBorder="1" applyAlignment="1">
      <alignment horizontal="center" vertical="center"/>
    </xf>
    <xf numFmtId="165" fontId="2" fillId="0" borderId="0" xfId="0" applyNumberFormat="1" applyFont="1" applyAlignment="1">
      <alignment horizontal="right" vertical="center"/>
    </xf>
    <xf numFmtId="3" fontId="3" fillId="0" borderId="15" xfId="0" applyNumberFormat="1" applyFont="1" applyBorder="1" applyAlignment="1">
      <alignment horizontal="right" vertical="center"/>
    </xf>
    <xf numFmtId="165" fontId="2" fillId="0" borderId="0" xfId="0" applyNumberFormat="1" applyFont="1" applyAlignment="1">
      <alignment horizontal="right"/>
    </xf>
    <xf numFmtId="0" fontId="3" fillId="0" borderId="0" xfId="0" applyFont="1" applyAlignment="1">
      <alignment horizontal="right" vertical="center"/>
    </xf>
    <xf numFmtId="0" fontId="2" fillId="0" borderId="0" xfId="0" applyFont="1" applyAlignment="1">
      <alignment horizontal="center" vertical="center" wrapText="1"/>
    </xf>
    <xf numFmtId="49" fontId="3" fillId="0" borderId="0" xfId="0" applyNumberFormat="1" applyFont="1" applyAlignment="1">
      <alignment horizontal="left" vertical="center" indent="1"/>
    </xf>
    <xf numFmtId="3" fontId="3" fillId="0" borderId="0" xfId="0" applyNumberFormat="1" applyFont="1" applyAlignment="1">
      <alignment horizontal="right" vertical="center"/>
    </xf>
    <xf numFmtId="0" fontId="6" fillId="0" borderId="0" xfId="0" applyFont="1" applyAlignment="1">
      <alignment horizontal="right" vertical="center"/>
    </xf>
    <xf numFmtId="4" fontId="3" fillId="0" borderId="0" xfId="0" applyNumberFormat="1" applyFont="1" applyAlignment="1">
      <alignment horizontal="center" vertical="center"/>
    </xf>
    <xf numFmtId="3" fontId="6" fillId="0" borderId="0" xfId="0" applyNumberFormat="1" applyFont="1" applyAlignment="1">
      <alignment horizontal="right" vertical="center"/>
    </xf>
    <xf numFmtId="3" fontId="2" fillId="7" borderId="15" xfId="0" applyNumberFormat="1" applyFont="1" applyFill="1" applyBorder="1" applyAlignment="1">
      <alignment horizontal="right" vertical="center"/>
    </xf>
    <xf numFmtId="3" fontId="3" fillId="0" borderId="2" xfId="0" applyNumberFormat="1" applyFont="1" applyBorder="1" applyAlignment="1">
      <alignment horizontal="right" vertical="center"/>
    </xf>
    <xf numFmtId="49" fontId="3" fillId="0" borderId="0" xfId="0" applyNumberFormat="1" applyFont="1" applyAlignment="1">
      <alignment horizontal="right" vertical="center"/>
    </xf>
    <xf numFmtId="0" fontId="3" fillId="0" borderId="0" xfId="0" applyFont="1" applyAlignment="1">
      <alignment horizontal="right"/>
    </xf>
    <xf numFmtId="3" fontId="2" fillId="0" borderId="2" xfId="0" applyNumberFormat="1" applyFont="1" applyBorder="1" applyAlignment="1">
      <alignment horizontal="right" vertical="center"/>
    </xf>
    <xf numFmtId="0" fontId="10" fillId="0" borderId="0" xfId="0" applyFont="1"/>
    <xf numFmtId="3" fontId="2" fillId="0" borderId="4" xfId="0" applyNumberFormat="1" applyFont="1" applyBorder="1" applyAlignment="1">
      <alignment horizontal="right" vertical="center"/>
    </xf>
    <xf numFmtId="0" fontId="2" fillId="0" borderId="4" xfId="0" applyFont="1" applyBorder="1" applyAlignment="1">
      <alignment vertical="center"/>
    </xf>
    <xf numFmtId="4" fontId="2" fillId="0" borderId="4" xfId="0" applyNumberFormat="1" applyFont="1" applyBorder="1" applyAlignment="1">
      <alignment vertical="center"/>
    </xf>
    <xf numFmtId="3" fontId="2" fillId="6" borderId="4" xfId="0" applyNumberFormat="1" applyFont="1" applyFill="1" applyBorder="1" applyAlignment="1">
      <alignment vertical="center"/>
    </xf>
    <xf numFmtId="4" fontId="2" fillId="6" borderId="4" xfId="0" applyNumberFormat="1" applyFont="1" applyFill="1" applyBorder="1" applyAlignment="1">
      <alignment vertical="center"/>
    </xf>
    <xf numFmtId="3" fontId="2" fillId="0" borderId="4" xfId="0" applyNumberFormat="1" applyFont="1" applyBorder="1" applyAlignment="1">
      <alignment vertical="center"/>
    </xf>
    <xf numFmtId="0" fontId="2" fillId="6" borderId="4" xfId="0" applyFont="1" applyFill="1" applyBorder="1" applyAlignment="1">
      <alignment vertical="center"/>
    </xf>
    <xf numFmtId="3" fontId="2" fillId="6" borderId="5" xfId="0" applyNumberFormat="1" applyFont="1" applyFill="1" applyBorder="1" applyAlignment="1">
      <alignment vertical="center"/>
    </xf>
    <xf numFmtId="0" fontId="2" fillId="6" borderId="5" xfId="0" applyFont="1" applyFill="1" applyBorder="1" applyAlignment="1">
      <alignment vertical="center"/>
    </xf>
    <xf numFmtId="3" fontId="2" fillId="6" borderId="12" xfId="0" applyNumberFormat="1" applyFont="1" applyFill="1" applyBorder="1" applyAlignment="1">
      <alignment vertical="center"/>
    </xf>
    <xf numFmtId="3" fontId="2" fillId="0" borderId="12" xfId="0" applyNumberFormat="1" applyFont="1" applyBorder="1" applyAlignment="1">
      <alignment vertical="center"/>
    </xf>
    <xf numFmtId="3" fontId="2" fillId="0" borderId="12" xfId="0" applyNumberFormat="1" applyFont="1" applyBorder="1" applyAlignment="1">
      <alignment horizontal="right" vertical="center"/>
    </xf>
    <xf numFmtId="3" fontId="2" fillId="6" borderId="13" xfId="0" applyNumberFormat="1" applyFont="1" applyFill="1" applyBorder="1" applyAlignment="1">
      <alignment horizontal="right" vertical="center" wrapText="1"/>
    </xf>
    <xf numFmtId="0" fontId="3" fillId="0" borderId="0" xfId="0" applyFont="1" applyAlignment="1">
      <alignment horizontal="left"/>
    </xf>
    <xf numFmtId="0" fontId="2" fillId="0" borderId="0" xfId="0" applyFont="1" applyAlignment="1">
      <alignment horizontal="left"/>
    </xf>
    <xf numFmtId="0" fontId="17" fillId="0" borderId="0" xfId="2" applyFont="1" applyBorder="1" applyAlignment="1" applyProtection="1">
      <alignment vertical="center"/>
    </xf>
    <xf numFmtId="164" fontId="2" fillId="0" borderId="0" xfId="1" applyNumberFormat="1" applyFont="1" applyAlignment="1" applyProtection="1">
      <alignment horizontal="left" vertical="center"/>
    </xf>
    <xf numFmtId="0" fontId="6" fillId="0" borderId="0" xfId="0" applyFont="1" applyAlignment="1">
      <alignment horizontal="right" vertical="center"/>
    </xf>
    <xf numFmtId="0" fontId="2" fillId="0" borderId="0" xfId="0" applyFont="1" applyAlignment="1">
      <alignment horizontal="center" vertical="center"/>
    </xf>
    <xf numFmtId="0" fontId="13" fillId="0" borderId="0" xfId="0" quotePrefix="1" applyFont="1" applyAlignment="1">
      <alignment horizontal="left"/>
    </xf>
    <xf numFmtId="0" fontId="5" fillId="0" borderId="0" xfId="0" applyFont="1" applyAlignment="1">
      <alignment horizontal="center" wrapText="1"/>
    </xf>
    <xf numFmtId="3" fontId="2" fillId="4" borderId="15" xfId="0" applyNumberFormat="1" applyFont="1" applyFill="1" applyBorder="1" applyAlignment="1" applyProtection="1">
      <alignment horizontal="right" vertical="center"/>
      <protection locked="0"/>
    </xf>
    <xf numFmtId="0" fontId="6" fillId="0" borderId="0" xfId="0" applyFont="1" applyAlignment="1">
      <alignment horizontal="right" vertical="center"/>
    </xf>
    <xf numFmtId="0" fontId="2" fillId="0" borderId="0" xfId="0" applyFont="1" applyAlignment="1">
      <alignment horizontal="left" vertical="center" wrapText="1"/>
    </xf>
    <xf numFmtId="0" fontId="2" fillId="0" borderId="0" xfId="0" applyFont="1" applyAlignment="1">
      <alignment horizontal="left" vertical="center"/>
    </xf>
    <xf numFmtId="0" fontId="3" fillId="0" borderId="0" xfId="0" applyFont="1" applyAlignment="1">
      <alignment horizontal="left" vertical="center"/>
    </xf>
    <xf numFmtId="0" fontId="3" fillId="3" borderId="16" xfId="0" applyFont="1" applyFill="1" applyBorder="1" applyAlignment="1">
      <alignment horizontal="center" vertical="center" wrapText="1"/>
    </xf>
    <xf numFmtId="0" fontId="3" fillId="3" borderId="17" xfId="0" applyFont="1" applyFill="1" applyBorder="1" applyAlignment="1">
      <alignment horizontal="center" vertical="center" wrapText="1"/>
    </xf>
    <xf numFmtId="0" fontId="3" fillId="3" borderId="18" xfId="0" applyFont="1" applyFill="1" applyBorder="1" applyAlignment="1">
      <alignment horizontal="center" vertical="center" wrapText="1"/>
    </xf>
    <xf numFmtId="0" fontId="3" fillId="4" borderId="15" xfId="0" applyFont="1" applyFill="1" applyBorder="1" applyAlignment="1" applyProtection="1">
      <alignment horizontal="left" vertical="center"/>
      <protection locked="0"/>
    </xf>
    <xf numFmtId="0" fontId="2" fillId="4" borderId="15" xfId="0" applyFont="1" applyFill="1" applyBorder="1" applyAlignment="1" applyProtection="1">
      <alignment horizontal="left" vertical="center"/>
      <protection locked="0"/>
    </xf>
    <xf numFmtId="0" fontId="3" fillId="8" borderId="0" xfId="0" applyFont="1" applyFill="1" applyAlignment="1">
      <alignment horizontal="center" vertical="center"/>
    </xf>
    <xf numFmtId="0" fontId="3" fillId="3" borderId="0" xfId="0" applyFont="1" applyFill="1" applyAlignment="1">
      <alignment horizontal="center" vertical="center"/>
    </xf>
    <xf numFmtId="0" fontId="3" fillId="3" borderId="0" xfId="0" applyFont="1" applyFill="1" applyAlignment="1">
      <alignment horizontal="center" vertical="center" wrapText="1"/>
    </xf>
    <xf numFmtId="0" fontId="3" fillId="0" borderId="0" xfId="0" applyFont="1" applyAlignment="1">
      <alignment horizontal="left" vertical="center" wrapText="1"/>
    </xf>
    <xf numFmtId="0" fontId="6" fillId="0" borderId="42" xfId="0" applyFont="1" applyBorder="1" applyAlignment="1">
      <alignment horizontal="center" vertical="center"/>
    </xf>
    <xf numFmtId="3" fontId="2" fillId="4" borderId="20" xfId="0" applyNumberFormat="1" applyFont="1" applyFill="1" applyBorder="1" applyAlignment="1" applyProtection="1">
      <alignment horizontal="center" vertical="center"/>
      <protection locked="0"/>
    </xf>
    <xf numFmtId="3" fontId="2" fillId="4" borderId="43" xfId="0" applyNumberFormat="1" applyFont="1" applyFill="1" applyBorder="1" applyAlignment="1" applyProtection="1">
      <alignment horizontal="center" vertical="center"/>
      <protection locked="0"/>
    </xf>
    <xf numFmtId="3" fontId="2" fillId="4" borderId="44" xfId="0" applyNumberFormat="1" applyFont="1" applyFill="1" applyBorder="1" applyAlignment="1" applyProtection="1">
      <alignment horizontal="center" vertical="center"/>
      <protection locked="0"/>
    </xf>
    <xf numFmtId="0" fontId="3" fillId="0" borderId="0" xfId="0" applyFont="1" applyAlignment="1">
      <alignment horizontal="center" vertical="center"/>
    </xf>
    <xf numFmtId="0" fontId="6" fillId="0" borderId="0" xfId="0" applyFont="1" applyAlignment="1">
      <alignment horizontal="right" vertical="center" wrapText="1"/>
    </xf>
    <xf numFmtId="0" fontId="16" fillId="5" borderId="0" xfId="0" applyFont="1" applyFill="1" applyAlignment="1">
      <alignment horizontal="center" vertical="center" wrapText="1"/>
    </xf>
    <xf numFmtId="0" fontId="12" fillId="0" borderId="8"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9" xfId="0" applyFont="1" applyBorder="1" applyAlignment="1">
      <alignment horizontal="center" vertical="center" wrapText="1"/>
    </xf>
    <xf numFmtId="0" fontId="16" fillId="3" borderId="0" xfId="0" applyFont="1" applyFill="1" applyAlignment="1">
      <alignment horizontal="center" vertical="center" wrapText="1"/>
    </xf>
    <xf numFmtId="0" fontId="3" fillId="3" borderId="19" xfId="0" applyFont="1" applyFill="1" applyBorder="1" applyAlignment="1">
      <alignment horizontal="center" vertical="center" wrapText="1"/>
    </xf>
    <xf numFmtId="0" fontId="17" fillId="0" borderId="0" xfId="2" applyFont="1" applyAlignment="1" applyProtection="1">
      <alignment horizontal="center" vertical="center" wrapText="1"/>
    </xf>
    <xf numFmtId="0" fontId="2" fillId="0" borderId="0" xfId="0" applyFont="1" applyAlignment="1">
      <alignment horizontal="center" vertical="center" wrapText="1"/>
    </xf>
    <xf numFmtId="0" fontId="17" fillId="0" borderId="35" xfId="2" applyFont="1" applyBorder="1" applyAlignment="1" applyProtection="1">
      <alignment horizontal="left" vertical="center" wrapText="1"/>
    </xf>
    <xf numFmtId="0" fontId="17" fillId="0" borderId="12" xfId="2" applyFont="1" applyBorder="1" applyAlignment="1" applyProtection="1">
      <alignment horizontal="left" vertical="center" wrapText="1"/>
    </xf>
    <xf numFmtId="0" fontId="17" fillId="6" borderId="35" xfId="2" applyFont="1" applyFill="1" applyBorder="1" applyAlignment="1" applyProtection="1">
      <alignment horizontal="left" vertical="center" wrapText="1"/>
    </xf>
    <xf numFmtId="0" fontId="17" fillId="6" borderId="12" xfId="2" applyFont="1" applyFill="1" applyBorder="1" applyAlignment="1" applyProtection="1">
      <alignment horizontal="left" vertical="center" wrapText="1"/>
    </xf>
    <xf numFmtId="0" fontId="17" fillId="0" borderId="0" xfId="2" applyFont="1" applyBorder="1" applyAlignment="1" applyProtection="1">
      <alignment horizontal="left" vertical="center" wrapText="1"/>
    </xf>
    <xf numFmtId="0" fontId="17" fillId="0" borderId="41" xfId="2" applyFont="1" applyBorder="1" applyAlignment="1" applyProtection="1">
      <alignment horizontal="left" vertical="center" wrapText="1"/>
    </xf>
    <xf numFmtId="0" fontId="17" fillId="0" borderId="13" xfId="2" applyFont="1" applyBorder="1" applyAlignment="1" applyProtection="1">
      <alignment horizontal="left" vertical="center" wrapText="1"/>
    </xf>
    <xf numFmtId="3" fontId="2" fillId="6" borderId="31" xfId="0" applyNumberFormat="1" applyFont="1" applyFill="1" applyBorder="1" applyAlignment="1">
      <alignment horizontal="center" vertical="center"/>
    </xf>
    <xf numFmtId="3" fontId="2" fillId="6" borderId="37" xfId="0" applyNumberFormat="1" applyFont="1" applyFill="1" applyBorder="1" applyAlignment="1">
      <alignment horizontal="center" vertical="center"/>
    </xf>
    <xf numFmtId="3" fontId="2" fillId="6" borderId="32" xfId="0" applyNumberFormat="1" applyFont="1" applyFill="1" applyBorder="1" applyAlignment="1">
      <alignment horizontal="center" vertical="center"/>
    </xf>
    <xf numFmtId="0" fontId="18" fillId="0" borderId="39" xfId="0" applyFont="1" applyBorder="1" applyAlignment="1">
      <alignment horizontal="center" vertical="center"/>
    </xf>
    <xf numFmtId="0" fontId="18" fillId="6" borderId="39" xfId="0" applyFont="1" applyFill="1" applyBorder="1" applyAlignment="1">
      <alignment horizontal="center" vertical="center"/>
    </xf>
    <xf numFmtId="0" fontId="18" fillId="0" borderId="40" xfId="0" applyFont="1" applyBorder="1" applyAlignment="1">
      <alignment horizontal="center" vertical="center"/>
    </xf>
    <xf numFmtId="0" fontId="3" fillId="0" borderId="29" xfId="0" applyFont="1" applyBorder="1" applyAlignment="1">
      <alignment horizontal="center" vertical="center"/>
    </xf>
    <xf numFmtId="0" fontId="3" fillId="0" borderId="36" xfId="0" applyFont="1" applyBorder="1" applyAlignment="1">
      <alignment horizontal="center" vertical="center"/>
    </xf>
    <xf numFmtId="0" fontId="3" fillId="0" borderId="30" xfId="0" applyFont="1" applyBorder="1" applyAlignment="1">
      <alignment horizontal="center" vertical="center"/>
    </xf>
    <xf numFmtId="0" fontId="3" fillId="0" borderId="46" xfId="0" applyFont="1" applyBorder="1" applyAlignment="1">
      <alignment horizontal="center" vertical="center"/>
    </xf>
    <xf numFmtId="0" fontId="3" fillId="0" borderId="1" xfId="0" applyFont="1" applyBorder="1" applyAlignment="1">
      <alignment horizontal="center" vertical="center"/>
    </xf>
    <xf numFmtId="0" fontId="3" fillId="0" borderId="47" xfId="0" applyFont="1" applyBorder="1" applyAlignment="1">
      <alignment horizontal="center" vertical="center"/>
    </xf>
    <xf numFmtId="0" fontId="3" fillId="0" borderId="33"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33" xfId="0" applyFont="1" applyBorder="1" applyAlignment="1">
      <alignment horizontal="center" vertical="center"/>
    </xf>
    <xf numFmtId="0" fontId="3" fillId="0" borderId="34" xfId="0" applyFont="1" applyBorder="1" applyAlignment="1">
      <alignment horizontal="center" vertical="center"/>
    </xf>
    <xf numFmtId="0" fontId="3" fillId="0" borderId="28"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36"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37" xfId="0" applyFont="1" applyBorder="1" applyAlignment="1">
      <alignment horizontal="center" vertical="center" wrapText="1"/>
    </xf>
    <xf numFmtId="0" fontId="3" fillId="0" borderId="32" xfId="0" applyFont="1" applyBorder="1" applyAlignment="1">
      <alignment horizontal="center" vertical="center" wrapText="1"/>
    </xf>
    <xf numFmtId="3" fontId="2" fillId="6" borderId="38" xfId="0" applyNumberFormat="1" applyFont="1" applyFill="1" applyBorder="1" applyAlignment="1">
      <alignment horizontal="center" vertical="center"/>
    </xf>
    <xf numFmtId="3" fontId="2" fillId="6" borderId="0" xfId="0" applyNumberFormat="1" applyFont="1" applyFill="1" applyAlignment="1">
      <alignment horizontal="center" vertical="center"/>
    </xf>
    <xf numFmtId="3" fontId="2" fillId="6" borderId="35" xfId="0" applyNumberFormat="1" applyFont="1" applyFill="1" applyBorder="1" applyAlignment="1">
      <alignment horizontal="center" vertical="center"/>
    </xf>
    <xf numFmtId="3" fontId="2" fillId="0" borderId="38" xfId="0" applyNumberFormat="1" applyFont="1" applyBorder="1" applyAlignment="1">
      <alignment horizontal="center" vertical="center"/>
    </xf>
    <xf numFmtId="3" fontId="2" fillId="0" borderId="0" xfId="0" applyNumberFormat="1" applyFont="1" applyAlignment="1">
      <alignment horizontal="center" vertical="center"/>
    </xf>
    <xf numFmtId="3" fontId="2" fillId="0" borderId="35" xfId="0" applyNumberFormat="1" applyFont="1" applyBorder="1" applyAlignment="1">
      <alignment horizontal="center" vertical="center"/>
    </xf>
    <xf numFmtId="3" fontId="2" fillId="0" borderId="29" xfId="0" applyNumberFormat="1" applyFont="1" applyBorder="1" applyAlignment="1">
      <alignment horizontal="center" vertical="center"/>
    </xf>
    <xf numFmtId="3" fontId="2" fillId="0" borderId="36" xfId="0" applyNumberFormat="1" applyFont="1" applyBorder="1" applyAlignment="1">
      <alignment horizontal="center" vertical="center"/>
    </xf>
    <xf numFmtId="3" fontId="2" fillId="0" borderId="30" xfId="0" applyNumberFormat="1" applyFont="1" applyBorder="1" applyAlignment="1">
      <alignment horizontal="center" vertical="center"/>
    </xf>
    <xf numFmtId="0" fontId="11" fillId="0" borderId="0" xfId="0" applyFont="1" applyAlignment="1">
      <alignment horizontal="center" vertical="center" wrapText="1"/>
    </xf>
    <xf numFmtId="0" fontId="3" fillId="3" borderId="15" xfId="0" applyFont="1" applyFill="1" applyBorder="1" applyAlignment="1">
      <alignment horizontal="center" vertical="center" wrapText="1"/>
    </xf>
    <xf numFmtId="0" fontId="1" fillId="3" borderId="15"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0" borderId="0" xfId="0" applyFont="1" applyAlignment="1">
      <alignment horizontal="center" vertical="center" wrapText="1"/>
    </xf>
    <xf numFmtId="0" fontId="2" fillId="7" borderId="15" xfId="0" applyFont="1" applyFill="1" applyBorder="1" applyAlignment="1">
      <alignment horizontal="center" wrapText="1"/>
    </xf>
    <xf numFmtId="0" fontId="2" fillId="2" borderId="15" xfId="0" applyFont="1" applyFill="1" applyBorder="1" applyAlignment="1">
      <alignment horizontal="center" vertical="center" wrapText="1"/>
    </xf>
    <xf numFmtId="0" fontId="2" fillId="3" borderId="15" xfId="0" applyFont="1" applyFill="1" applyBorder="1" applyAlignment="1">
      <alignment horizontal="center" vertical="center"/>
    </xf>
    <xf numFmtId="0" fontId="2" fillId="0" borderId="0" xfId="0" applyFont="1" applyAlignment="1">
      <alignment horizontal="center" vertical="center"/>
    </xf>
    <xf numFmtId="0" fontId="2" fillId="3" borderId="15" xfId="0" applyFont="1" applyFill="1" applyBorder="1" applyAlignment="1">
      <alignment horizontal="center" vertical="center" wrapText="1"/>
    </xf>
    <xf numFmtId="0" fontId="9" fillId="0" borderId="0" xfId="2" applyAlignment="1" applyProtection="1">
      <alignment horizontal="center" vertical="center"/>
    </xf>
    <xf numFmtId="0" fontId="3" fillId="0" borderId="0" xfId="0" applyFont="1" applyAlignment="1">
      <alignment horizontal="center" wrapText="1"/>
    </xf>
    <xf numFmtId="0" fontId="13" fillId="3" borderId="21" xfId="0" applyFont="1" applyFill="1" applyBorder="1" applyAlignment="1">
      <alignment horizontal="center" vertical="center"/>
    </xf>
    <xf numFmtId="0" fontId="13" fillId="3" borderId="24" xfId="0" applyFont="1" applyFill="1" applyBorder="1" applyAlignment="1">
      <alignment horizontal="center" vertical="center"/>
    </xf>
    <xf numFmtId="0" fontId="4" fillId="3" borderId="22" xfId="0" applyFont="1" applyFill="1" applyBorder="1" applyAlignment="1">
      <alignment horizontal="center" vertical="center"/>
    </xf>
    <xf numFmtId="0" fontId="4" fillId="3" borderId="23" xfId="0" applyFont="1" applyFill="1" applyBorder="1" applyAlignment="1">
      <alignment horizontal="center" vertical="center"/>
    </xf>
    <xf numFmtId="0" fontId="4" fillId="3" borderId="25" xfId="0" applyFont="1" applyFill="1" applyBorder="1" applyAlignment="1">
      <alignment horizontal="center" vertical="center"/>
    </xf>
    <xf numFmtId="0" fontId="4" fillId="3" borderId="26" xfId="0" applyFont="1" applyFill="1" applyBorder="1" applyAlignment="1">
      <alignment horizontal="center" vertical="center"/>
    </xf>
    <xf numFmtId="3" fontId="13" fillId="0" borderId="0" xfId="0" applyNumberFormat="1" applyFont="1" applyAlignment="1">
      <alignment horizontal="right" vertical="center"/>
    </xf>
    <xf numFmtId="0" fontId="11" fillId="0" borderId="45" xfId="0" applyFont="1" applyBorder="1" applyAlignment="1">
      <alignment horizontal="center"/>
    </xf>
  </cellXfs>
  <cellStyles count="3">
    <cellStyle name="Hyperlink" xfId="2" builtinId="8"/>
    <cellStyle name="Normal" xfId="0" builtinId="0"/>
    <cellStyle name="Percent" xfId="1" builtinId="5"/>
  </cellStyles>
  <dxfs count="0"/>
  <tableStyles count="0" defaultTableStyle="TableStyleMedium2" defaultPivotStyle="PivotStyleLight16"/>
  <colors>
    <mruColors>
      <color rgb="FFB5B3B3"/>
      <color rgb="FFD70D7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microsoft.com/office/2017/10/relationships/person" Target="persons/person.xml"/></Relationships>
</file>

<file path=xl/drawings/_rels/drawing1.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hyperlink" Target="#'Kalkulator Insurans Nyawa KWSP'!A1"/><Relationship Id="rId1" Type="http://schemas.openxmlformats.org/officeDocument/2006/relationships/hyperlink" Target="#'Kalkulator Anak'!A1"/><Relationship Id="rId4" Type="http://schemas.openxmlformats.org/officeDocument/2006/relationships/hyperlink" Target="#'Faedah Pinjaman Perumahan'!A1"/></Relationships>
</file>

<file path=xl/drawings/_rels/drawing2.xml.rels><?xml version="1.0" encoding="UTF-8" standalone="yes"?>
<Relationships xmlns="http://schemas.openxmlformats.org/package/2006/relationships"><Relationship Id="rId1" Type="http://schemas.openxmlformats.org/officeDocument/2006/relationships/hyperlink" Target="#'Kalkulator Cukai '!A1"/></Relationships>
</file>

<file path=xl/drawings/_rels/drawing3.xml.rels><?xml version="1.0" encoding="UTF-8" standalone="yes"?>
<Relationships xmlns="http://schemas.openxmlformats.org/package/2006/relationships"><Relationship Id="rId1" Type="http://schemas.openxmlformats.org/officeDocument/2006/relationships/hyperlink" Target="#'Kalkulator Cukai '!A1"/></Relationships>
</file>

<file path=xl/drawings/_rels/drawing4.xml.rels><?xml version="1.0" encoding="UTF-8" standalone="yes"?>
<Relationships xmlns="http://schemas.openxmlformats.org/package/2006/relationships"><Relationship Id="rId1" Type="http://schemas.openxmlformats.org/officeDocument/2006/relationships/hyperlink" Target="#'Kalkulator Cukai '!A1"/></Relationships>
</file>

<file path=xl/drawings/drawing1.xml><?xml version="1.0" encoding="utf-8"?>
<xdr:wsDr xmlns:xdr="http://schemas.openxmlformats.org/drawingml/2006/spreadsheetDrawing" xmlns:a="http://schemas.openxmlformats.org/drawingml/2006/main">
  <xdr:twoCellAnchor>
    <xdr:from>
      <xdr:col>9</xdr:col>
      <xdr:colOff>249766</xdr:colOff>
      <xdr:row>72</xdr:row>
      <xdr:rowOff>244688</xdr:rowOff>
    </xdr:from>
    <xdr:to>
      <xdr:col>13</xdr:col>
      <xdr:colOff>118534</xdr:colOff>
      <xdr:row>73</xdr:row>
      <xdr:rowOff>220134</xdr:rowOff>
    </xdr:to>
    <xdr:sp macro="" textlink="">
      <xdr:nvSpPr>
        <xdr:cNvPr id="7" name="Rectangle: Rounded Corners 6">
          <a:hlinkClick xmlns:r="http://schemas.openxmlformats.org/officeDocument/2006/relationships" r:id="rId1"/>
          <a:extLst>
            <a:ext uri="{FF2B5EF4-FFF2-40B4-BE49-F238E27FC236}">
              <a16:creationId xmlns:a16="http://schemas.microsoft.com/office/drawing/2014/main" id="{B085F00C-1A0D-407F-A55D-D60B9AFF5FBC}"/>
            </a:ext>
          </a:extLst>
        </xdr:cNvPr>
        <xdr:cNvSpPr/>
      </xdr:nvSpPr>
      <xdr:spPr>
        <a:xfrm>
          <a:off x="7234766" y="16797021"/>
          <a:ext cx="2628901" cy="229446"/>
        </a:xfrm>
        <a:prstGeom prst="roundRect">
          <a:avLst/>
        </a:prstGeom>
        <a:solidFill>
          <a:schemeClr val="accent5">
            <a:lumMod val="40000"/>
            <a:lumOff val="60000"/>
          </a:schemeClr>
        </a:solidFill>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MY" sz="1100" b="1">
              <a:solidFill>
                <a:schemeClr val="tx1"/>
              </a:solidFill>
              <a:latin typeface="Arial Narrow" panose="020B0606020202030204" pitchFamily="34" charset="0"/>
            </a:rPr>
            <a:t>KALKULATOR ANAK</a:t>
          </a:r>
        </a:p>
      </xdr:txBody>
    </xdr:sp>
    <xdr:clientData/>
  </xdr:twoCellAnchor>
  <xdr:twoCellAnchor>
    <xdr:from>
      <xdr:col>9</xdr:col>
      <xdr:colOff>250613</xdr:colOff>
      <xdr:row>74</xdr:row>
      <xdr:rowOff>19473</xdr:rowOff>
    </xdr:from>
    <xdr:to>
      <xdr:col>13</xdr:col>
      <xdr:colOff>118534</xdr:colOff>
      <xdr:row>75</xdr:row>
      <xdr:rowOff>0</xdr:rowOff>
    </xdr:to>
    <xdr:sp macro="" textlink="">
      <xdr:nvSpPr>
        <xdr:cNvPr id="5" name="Rectangle: Rounded Corners 4">
          <a:hlinkClick xmlns:r="http://schemas.openxmlformats.org/officeDocument/2006/relationships" r:id="rId2"/>
          <a:extLst>
            <a:ext uri="{FF2B5EF4-FFF2-40B4-BE49-F238E27FC236}">
              <a16:creationId xmlns:a16="http://schemas.microsoft.com/office/drawing/2014/main" id="{36E49C5C-F0CA-4FD7-8027-63062EA1D02C}"/>
            </a:ext>
          </a:extLst>
        </xdr:cNvPr>
        <xdr:cNvSpPr/>
      </xdr:nvSpPr>
      <xdr:spPr>
        <a:xfrm>
          <a:off x="7235613" y="17079806"/>
          <a:ext cx="2628054" cy="234527"/>
        </a:xfrm>
        <a:prstGeom prst="roundRect">
          <a:avLst/>
        </a:prstGeom>
        <a:solidFill>
          <a:schemeClr val="accent5">
            <a:lumMod val="40000"/>
            <a:lumOff val="60000"/>
          </a:schemeClr>
        </a:solidFill>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MY" sz="1100" b="1">
              <a:solidFill>
                <a:schemeClr val="tx1"/>
              </a:solidFill>
              <a:latin typeface="Arial Narrow" panose="020B0606020202030204" pitchFamily="34" charset="0"/>
            </a:rPr>
            <a:t>KALKULATOR</a:t>
          </a:r>
          <a:r>
            <a:rPr lang="en-MY" sz="1100" b="1" baseline="0">
              <a:solidFill>
                <a:schemeClr val="tx1"/>
              </a:solidFill>
              <a:latin typeface="Arial Narrow" panose="020B0606020202030204" pitchFamily="34" charset="0"/>
            </a:rPr>
            <a:t> INSURANS NYAWA &amp; KWSP</a:t>
          </a:r>
          <a:endParaRPr lang="en-MY" sz="900" b="1">
            <a:solidFill>
              <a:schemeClr val="tx1"/>
            </a:solidFill>
            <a:latin typeface="Arial Narrow" panose="020B0606020202030204" pitchFamily="34" charset="0"/>
          </a:endParaRPr>
        </a:p>
      </xdr:txBody>
    </xdr:sp>
    <xdr:clientData/>
  </xdr:twoCellAnchor>
  <xdr:twoCellAnchor>
    <xdr:from>
      <xdr:col>6</xdr:col>
      <xdr:colOff>756908</xdr:colOff>
      <xdr:row>41</xdr:row>
      <xdr:rowOff>75507</xdr:rowOff>
    </xdr:from>
    <xdr:to>
      <xdr:col>7</xdr:col>
      <xdr:colOff>9997</xdr:colOff>
      <xdr:row>57</xdr:row>
      <xdr:rowOff>228600</xdr:rowOff>
    </xdr:to>
    <xdr:sp macro="" textlink="">
      <xdr:nvSpPr>
        <xdr:cNvPr id="6" name="Right Brace 5">
          <a:extLst>
            <a:ext uri="{FF2B5EF4-FFF2-40B4-BE49-F238E27FC236}">
              <a16:creationId xmlns:a16="http://schemas.microsoft.com/office/drawing/2014/main" id="{EA0235BE-A853-4A6D-9346-F5C822D5A159}"/>
            </a:ext>
          </a:extLst>
        </xdr:cNvPr>
        <xdr:cNvSpPr/>
      </xdr:nvSpPr>
      <xdr:spPr>
        <a:xfrm>
          <a:off x="4727775" y="10320174"/>
          <a:ext cx="201355" cy="2693093"/>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MY" sz="1100"/>
        </a:p>
      </xdr:txBody>
    </xdr:sp>
    <xdr:clientData/>
  </xdr:twoCellAnchor>
  <xdr:twoCellAnchor>
    <xdr:from>
      <xdr:col>6</xdr:col>
      <xdr:colOff>778932</xdr:colOff>
      <xdr:row>58</xdr:row>
      <xdr:rowOff>42334</xdr:rowOff>
    </xdr:from>
    <xdr:to>
      <xdr:col>6</xdr:col>
      <xdr:colOff>942098</xdr:colOff>
      <xdr:row>62</xdr:row>
      <xdr:rowOff>186268</xdr:rowOff>
    </xdr:to>
    <xdr:sp macro="" textlink="">
      <xdr:nvSpPr>
        <xdr:cNvPr id="8" name="Right Brace 7">
          <a:extLst>
            <a:ext uri="{FF2B5EF4-FFF2-40B4-BE49-F238E27FC236}">
              <a16:creationId xmlns:a16="http://schemas.microsoft.com/office/drawing/2014/main" id="{53A53857-665F-47CC-ACFE-92957459C5A2}"/>
            </a:ext>
          </a:extLst>
        </xdr:cNvPr>
        <xdr:cNvSpPr/>
      </xdr:nvSpPr>
      <xdr:spPr>
        <a:xfrm>
          <a:off x="4749799" y="13335001"/>
          <a:ext cx="163166" cy="1159934"/>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MY" sz="1100"/>
        </a:p>
      </xdr:txBody>
    </xdr:sp>
    <xdr:clientData/>
  </xdr:twoCellAnchor>
  <xdr:twoCellAnchor>
    <xdr:from>
      <xdr:col>6</xdr:col>
      <xdr:colOff>772997</xdr:colOff>
      <xdr:row>63</xdr:row>
      <xdr:rowOff>27018</xdr:rowOff>
    </xdr:from>
    <xdr:to>
      <xdr:col>6</xdr:col>
      <xdr:colOff>940635</xdr:colOff>
      <xdr:row>67</xdr:row>
      <xdr:rowOff>160868</xdr:rowOff>
    </xdr:to>
    <xdr:sp macro="" textlink="">
      <xdr:nvSpPr>
        <xdr:cNvPr id="9" name="Right Brace 8">
          <a:extLst>
            <a:ext uri="{FF2B5EF4-FFF2-40B4-BE49-F238E27FC236}">
              <a16:creationId xmlns:a16="http://schemas.microsoft.com/office/drawing/2014/main" id="{D6274F03-207B-4FB7-B9C4-EC876FD102C5}"/>
            </a:ext>
          </a:extLst>
        </xdr:cNvPr>
        <xdr:cNvSpPr/>
      </xdr:nvSpPr>
      <xdr:spPr>
        <a:xfrm>
          <a:off x="4743864" y="13463618"/>
          <a:ext cx="167638" cy="895850"/>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MY" sz="1100"/>
        </a:p>
      </xdr:txBody>
    </xdr:sp>
    <xdr:clientData/>
  </xdr:twoCellAnchor>
  <xdr:twoCellAnchor>
    <xdr:from>
      <xdr:col>6</xdr:col>
      <xdr:colOff>753534</xdr:colOff>
      <xdr:row>37</xdr:row>
      <xdr:rowOff>84667</xdr:rowOff>
    </xdr:from>
    <xdr:to>
      <xdr:col>7</xdr:col>
      <xdr:colOff>33636</xdr:colOff>
      <xdr:row>40</xdr:row>
      <xdr:rowOff>194731</xdr:rowOff>
    </xdr:to>
    <xdr:sp macro="" textlink="">
      <xdr:nvSpPr>
        <xdr:cNvPr id="3" name="Right Brace 2">
          <a:extLst>
            <a:ext uri="{FF2B5EF4-FFF2-40B4-BE49-F238E27FC236}">
              <a16:creationId xmlns:a16="http://schemas.microsoft.com/office/drawing/2014/main" id="{112E1A57-B0D9-41EA-8A1D-7D8CA751A005}"/>
            </a:ext>
          </a:extLst>
        </xdr:cNvPr>
        <xdr:cNvSpPr/>
      </xdr:nvSpPr>
      <xdr:spPr>
        <a:xfrm>
          <a:off x="4724401" y="9203267"/>
          <a:ext cx="228368" cy="982131"/>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MY" sz="1100"/>
        </a:p>
      </xdr:txBody>
    </xdr:sp>
    <xdr:clientData/>
  </xdr:twoCellAnchor>
  <xdr:twoCellAnchor>
    <xdr:from>
      <xdr:col>0</xdr:col>
      <xdr:colOff>296334</xdr:colOff>
      <xdr:row>4</xdr:row>
      <xdr:rowOff>177802</xdr:rowOff>
    </xdr:from>
    <xdr:to>
      <xdr:col>2</xdr:col>
      <xdr:colOff>965200</xdr:colOff>
      <xdr:row>7</xdr:row>
      <xdr:rowOff>93133</xdr:rowOff>
    </xdr:to>
    <xdr:sp macro="" textlink="">
      <xdr:nvSpPr>
        <xdr:cNvPr id="10" name="Freeform 19">
          <a:extLst>
            <a:ext uri="{FF2B5EF4-FFF2-40B4-BE49-F238E27FC236}">
              <a16:creationId xmlns:a16="http://schemas.microsoft.com/office/drawing/2014/main" id="{BB0EABBD-3073-4E66-9A08-3922A5E7B97B}"/>
            </a:ext>
          </a:extLst>
        </xdr:cNvPr>
        <xdr:cNvSpPr/>
      </xdr:nvSpPr>
      <xdr:spPr>
        <a:xfrm>
          <a:off x="296334" y="1126069"/>
          <a:ext cx="1464733" cy="677331"/>
        </a:xfrm>
        <a:custGeom>
          <a:avLst/>
          <a:gdLst/>
          <a:ahLst/>
          <a:cxnLst/>
          <a:rect l="l" t="t" r="r" b="b"/>
          <a:pathLst>
            <a:path w="2960452" h="1206685">
              <a:moveTo>
                <a:pt x="0" y="0"/>
              </a:moveTo>
              <a:lnTo>
                <a:pt x="2960452" y="0"/>
              </a:lnTo>
              <a:lnTo>
                <a:pt x="2960452" y="1206684"/>
              </a:lnTo>
              <a:lnTo>
                <a:pt x="0" y="1206684"/>
              </a:lnTo>
              <a:lnTo>
                <a:pt x="0" y="0"/>
              </a:lnTo>
              <a:close/>
            </a:path>
          </a:pathLst>
        </a:custGeom>
        <a:blipFill>
          <a:blip xmlns:r="http://schemas.openxmlformats.org/officeDocument/2006/relationships" r:embed="rId3"/>
          <a:stretch>
            <a:fillRect/>
          </a:stretch>
        </a:blipFill>
      </xdr:spPr>
      <xdr:txBody>
        <a:bodyPr wrap="square"/>
        <a:lstStyle/>
        <a:p>
          <a:endParaRPr lang="en-MY"/>
        </a:p>
      </xdr:txBody>
    </xdr:sp>
    <xdr:clientData/>
  </xdr:twoCellAnchor>
  <xdr:twoCellAnchor>
    <xdr:from>
      <xdr:col>9</xdr:col>
      <xdr:colOff>254000</xdr:colOff>
      <xdr:row>75</xdr:row>
      <xdr:rowOff>33868</xdr:rowOff>
    </xdr:from>
    <xdr:to>
      <xdr:col>13</xdr:col>
      <xdr:colOff>127000</xdr:colOff>
      <xdr:row>75</xdr:row>
      <xdr:rowOff>262467</xdr:rowOff>
    </xdr:to>
    <xdr:sp macro="" textlink="">
      <xdr:nvSpPr>
        <xdr:cNvPr id="2" name="Rectangle: Rounded Corners 1">
          <a:hlinkClick xmlns:r="http://schemas.openxmlformats.org/officeDocument/2006/relationships" r:id="rId4"/>
          <a:extLst>
            <a:ext uri="{FF2B5EF4-FFF2-40B4-BE49-F238E27FC236}">
              <a16:creationId xmlns:a16="http://schemas.microsoft.com/office/drawing/2014/main" id="{E169C439-9B14-4C80-BF59-AB606F5FDC62}"/>
            </a:ext>
          </a:extLst>
        </xdr:cNvPr>
        <xdr:cNvSpPr/>
      </xdr:nvSpPr>
      <xdr:spPr>
        <a:xfrm>
          <a:off x="7069667" y="19227801"/>
          <a:ext cx="2370666" cy="228599"/>
        </a:xfrm>
        <a:prstGeom prst="roundRect">
          <a:avLst/>
        </a:prstGeom>
        <a:ln>
          <a:solidFill>
            <a:schemeClr val="bg2">
              <a:lumMod val="90000"/>
            </a:schemeClr>
          </a:solidFill>
        </a:ln>
        <a:scene3d>
          <a:camera prst="orthographicFront"/>
          <a:lightRig rig="threePt" dir="t"/>
        </a:scene3d>
        <a:sp3d>
          <a:bevelT w="165100" prst="coolSlant"/>
        </a:sp3d>
      </xdr:spPr>
      <xdr:style>
        <a:lnRef idx="1">
          <a:schemeClr val="accent5"/>
        </a:lnRef>
        <a:fillRef idx="2">
          <a:schemeClr val="accent5"/>
        </a:fillRef>
        <a:effectRef idx="1">
          <a:schemeClr val="accent5"/>
        </a:effectRef>
        <a:fontRef idx="minor">
          <a:schemeClr val="dk1"/>
        </a:fontRef>
      </xdr:style>
      <xdr:txBody>
        <a:bodyPr vertOverflow="clip" horzOverflow="clip" rtlCol="0" anchor="ctr"/>
        <a:lstStyle/>
        <a:p>
          <a:pPr algn="ctr"/>
          <a:r>
            <a:rPr lang="en-MY" sz="1100" b="1">
              <a:latin typeface="Arial Narrow" panose="020B0606020202030204" pitchFamily="34" charset="0"/>
            </a:rPr>
            <a:t>FAEDAH</a:t>
          </a:r>
          <a:r>
            <a:rPr lang="en-MY" sz="1100" b="1" baseline="0">
              <a:latin typeface="Arial Narrow" panose="020B0606020202030204" pitchFamily="34" charset="0"/>
            </a:rPr>
            <a:t> PINJAMAN PERUMAHAN</a:t>
          </a:r>
          <a:endParaRPr lang="en-MY" sz="1100" b="1">
            <a:latin typeface="Arial Narrow" panose="020B060602020203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441960</xdr:colOff>
      <xdr:row>21</xdr:row>
      <xdr:rowOff>190500</xdr:rowOff>
    </xdr:from>
    <xdr:to>
      <xdr:col>12</xdr:col>
      <xdr:colOff>571500</xdr:colOff>
      <xdr:row>22</xdr:row>
      <xdr:rowOff>243840</xdr:rowOff>
    </xdr:to>
    <xdr:sp macro="" textlink="">
      <xdr:nvSpPr>
        <xdr:cNvPr id="4" name="Rectangle: Rounded Corners 3">
          <a:hlinkClick xmlns:r="http://schemas.openxmlformats.org/officeDocument/2006/relationships" r:id="rId1"/>
          <a:extLst>
            <a:ext uri="{FF2B5EF4-FFF2-40B4-BE49-F238E27FC236}">
              <a16:creationId xmlns:a16="http://schemas.microsoft.com/office/drawing/2014/main" id="{D669957F-D950-4DF6-92B3-036461C22986}"/>
            </a:ext>
          </a:extLst>
        </xdr:cNvPr>
        <xdr:cNvSpPr/>
      </xdr:nvSpPr>
      <xdr:spPr>
        <a:xfrm>
          <a:off x="5928360" y="5722620"/>
          <a:ext cx="2164080" cy="304800"/>
        </a:xfrm>
        <a:prstGeom prst="roundRect">
          <a:avLst/>
        </a:prstGeom>
        <a:solidFill>
          <a:schemeClr val="accent5">
            <a:lumMod val="40000"/>
            <a:lumOff val="60000"/>
          </a:schemeClr>
        </a:solidFill>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MY" sz="1100" b="1">
              <a:solidFill>
                <a:schemeClr val="tx1"/>
              </a:solidFill>
              <a:latin typeface="Arial Narrow" panose="020B0606020202030204" pitchFamily="34" charset="0"/>
            </a:rPr>
            <a:t>KEMBALI KE KALKULATOR CUKAI</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350520</xdr:colOff>
      <xdr:row>8</xdr:row>
      <xdr:rowOff>144780</xdr:rowOff>
    </xdr:from>
    <xdr:to>
      <xdr:col>9</xdr:col>
      <xdr:colOff>746760</xdr:colOff>
      <xdr:row>9</xdr:row>
      <xdr:rowOff>175260</xdr:rowOff>
    </xdr:to>
    <xdr:sp macro="" textlink="">
      <xdr:nvSpPr>
        <xdr:cNvPr id="2" name="Rectangle: Rounded Corners 1">
          <a:hlinkClick xmlns:r="http://schemas.openxmlformats.org/officeDocument/2006/relationships" r:id="rId1"/>
          <a:extLst>
            <a:ext uri="{FF2B5EF4-FFF2-40B4-BE49-F238E27FC236}">
              <a16:creationId xmlns:a16="http://schemas.microsoft.com/office/drawing/2014/main" id="{31F46684-D13B-41AD-B3E8-DADD77881E66}"/>
            </a:ext>
          </a:extLst>
        </xdr:cNvPr>
        <xdr:cNvSpPr/>
      </xdr:nvSpPr>
      <xdr:spPr>
        <a:xfrm>
          <a:off x="3398520" y="2179320"/>
          <a:ext cx="3116580" cy="281940"/>
        </a:xfrm>
        <a:prstGeom prst="roundRect">
          <a:avLst/>
        </a:prstGeom>
        <a:solidFill>
          <a:schemeClr val="accent5">
            <a:lumMod val="40000"/>
            <a:lumOff val="60000"/>
          </a:schemeClr>
        </a:solidFill>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MY" sz="1200" b="1">
              <a:solidFill>
                <a:sysClr val="windowText" lastClr="000000"/>
              </a:solidFill>
              <a:latin typeface="Arial Narrow" panose="020B0606020202030204" pitchFamily="34" charset="0"/>
            </a:rPr>
            <a:t>KEMBALI</a:t>
          </a:r>
          <a:r>
            <a:rPr lang="en-MY" sz="1200" b="1" baseline="0">
              <a:solidFill>
                <a:sysClr val="windowText" lastClr="000000"/>
              </a:solidFill>
              <a:latin typeface="Arial Narrow" panose="020B0606020202030204" pitchFamily="34" charset="0"/>
            </a:rPr>
            <a:t> KE KALKULATOR CUKAI</a:t>
          </a:r>
          <a:endParaRPr lang="en-MY" sz="1200" b="1">
            <a:solidFill>
              <a:sysClr val="windowText" lastClr="000000"/>
            </a:solidFill>
            <a:latin typeface="Arial Narrow" panose="020B0606020202030204" pitchFamily="34"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167640</xdr:colOff>
      <xdr:row>10</xdr:row>
      <xdr:rowOff>0</xdr:rowOff>
    </xdr:from>
    <xdr:to>
      <xdr:col>10</xdr:col>
      <xdr:colOff>91440</xdr:colOff>
      <xdr:row>12</xdr:row>
      <xdr:rowOff>7620</xdr:rowOff>
    </xdr:to>
    <xdr:sp macro="" textlink="">
      <xdr:nvSpPr>
        <xdr:cNvPr id="2" name="Rectangle: Rounded Corners 1">
          <a:hlinkClick xmlns:r="http://schemas.openxmlformats.org/officeDocument/2006/relationships" r:id="rId1"/>
          <a:extLst>
            <a:ext uri="{FF2B5EF4-FFF2-40B4-BE49-F238E27FC236}">
              <a16:creationId xmlns:a16="http://schemas.microsoft.com/office/drawing/2014/main" id="{C283BFBE-31D6-468B-8688-3E95B8CC83AF}"/>
            </a:ext>
          </a:extLst>
        </xdr:cNvPr>
        <xdr:cNvSpPr/>
      </xdr:nvSpPr>
      <xdr:spPr>
        <a:xfrm>
          <a:off x="3215640" y="2339340"/>
          <a:ext cx="3550920" cy="373380"/>
        </a:xfrm>
        <a:prstGeom prst="roundRect">
          <a:avLst/>
        </a:prstGeom>
        <a:ln>
          <a:solidFill>
            <a:schemeClr val="tx1"/>
          </a:solidFill>
        </a:ln>
        <a:scene3d>
          <a:camera prst="orthographicFront"/>
          <a:lightRig rig="threePt" dir="t"/>
        </a:scene3d>
        <a:sp3d>
          <a:bevelT w="114300" prst="artDeco"/>
        </a:sp3d>
      </xdr:spPr>
      <xdr:style>
        <a:lnRef idx="1">
          <a:schemeClr val="accent5"/>
        </a:lnRef>
        <a:fillRef idx="2">
          <a:schemeClr val="accent5"/>
        </a:fillRef>
        <a:effectRef idx="1">
          <a:schemeClr val="accent5"/>
        </a:effectRef>
        <a:fontRef idx="minor">
          <a:schemeClr val="dk1"/>
        </a:fontRef>
      </xdr:style>
      <xdr:txBody>
        <a:bodyPr vertOverflow="clip" horzOverflow="clip" rtlCol="0" anchor="ctr"/>
        <a:lstStyle/>
        <a:p>
          <a:pPr algn="ctr"/>
          <a:r>
            <a:rPr lang="en-MY" sz="1200" b="1">
              <a:latin typeface="Arial Narrow" panose="020B0606020202030204" pitchFamily="34" charset="0"/>
            </a:rPr>
            <a:t>KEMBALI KE KALKULATOR</a:t>
          </a:r>
          <a:r>
            <a:rPr lang="en-MY" sz="1200" b="1" baseline="0">
              <a:latin typeface="Arial Narrow" panose="020B0606020202030204" pitchFamily="34" charset="0"/>
            </a:rPr>
            <a:t> CUKAI</a:t>
          </a:r>
          <a:endParaRPr lang="en-MY" sz="1200" b="1">
            <a:latin typeface="Arial Narrow" panose="020B0606020202030204" pitchFamily="34" charset="0"/>
          </a:endParaRPr>
        </a:p>
      </xdr:txBody>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hasil.gov.my/media/u3ldrtln/ku-3-2023-pencukaian-individu-bermastatutin-bahagian-iii-pengiraan-cukai-pendapatan-dan-cukai-kena-dibayar.pdf" TargetMode="External"/><Relationship Id="rId2" Type="http://schemas.openxmlformats.org/officeDocument/2006/relationships/hyperlink" Target="https://www.hasil.gov.my/media/22adqigg/ku-5_2022.pdf" TargetMode="External"/><Relationship Id="rId1" Type="http://schemas.openxmlformats.org/officeDocument/2006/relationships/hyperlink" Target="https://www.hasil.gov.my/media/sufay12d/ku-no-4-2024.pdf"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B35D6B-6294-4A71-B1EC-0E802F98B424}">
  <sheetPr codeName="Sheet1"/>
  <dimension ref="B1:P129"/>
  <sheetViews>
    <sheetView showGridLines="0" tabSelected="1" zoomScale="90" zoomScaleNormal="90" workbookViewId="0">
      <selection activeCell="O6" sqref="O6"/>
    </sheetView>
  </sheetViews>
  <sheetFormatPr defaultRowHeight="20.100000000000001" customHeight="1" x14ac:dyDescent="0.25"/>
  <cols>
    <col min="1" max="1" width="4.77734375" style="14" customWidth="1"/>
    <col min="2" max="2" width="6.77734375" style="17" customWidth="1"/>
    <col min="3" max="3" width="15.109375" style="14" customWidth="1"/>
    <col min="4" max="4" width="12.88671875" style="14" customWidth="1"/>
    <col min="5" max="5" width="15.44140625" style="14" customWidth="1"/>
    <col min="6" max="6" width="3" style="14" customWidth="1"/>
    <col min="7" max="9" width="13.77734375" style="14" customWidth="1"/>
    <col min="10" max="10" width="13.77734375" style="17" customWidth="1"/>
    <col min="11" max="11" width="3.88671875" style="14" customWidth="1"/>
    <col min="12" max="12" width="13.77734375" style="42" customWidth="1"/>
    <col min="13" max="13" width="4.77734375" style="41" customWidth="1"/>
    <col min="14" max="14" width="16" style="14" customWidth="1"/>
    <col min="15" max="15" width="34.44140625" style="14" customWidth="1"/>
    <col min="16" max="16" width="9.109375" style="14" customWidth="1"/>
    <col min="17" max="17" width="11.77734375" style="14" customWidth="1"/>
    <col min="18" max="18" width="10.33203125" style="14" customWidth="1"/>
    <col min="19" max="19" width="10.44140625" style="14" customWidth="1"/>
    <col min="20" max="16384" width="8.88671875" style="14"/>
  </cols>
  <sheetData>
    <row r="1" spans="2:13" ht="20.100000000000001" customHeight="1" x14ac:dyDescent="0.4">
      <c r="C1" s="38"/>
      <c r="D1" s="38"/>
      <c r="E1" s="85"/>
      <c r="F1" s="85"/>
      <c r="G1" s="85"/>
      <c r="H1" s="85"/>
      <c r="I1" s="85"/>
      <c r="J1" s="39"/>
      <c r="K1" s="38"/>
      <c r="L1" s="40"/>
    </row>
    <row r="2" spans="2:13" ht="22.95" customHeight="1" x14ac:dyDescent="0.25">
      <c r="B2" s="96" t="s">
        <v>155</v>
      </c>
      <c r="C2" s="96"/>
      <c r="D2" s="96"/>
      <c r="E2" s="96"/>
      <c r="F2" s="96"/>
      <c r="G2" s="96"/>
      <c r="H2" s="96"/>
      <c r="I2" s="96"/>
      <c r="J2" s="96"/>
      <c r="K2" s="96"/>
      <c r="L2" s="96"/>
      <c r="M2" s="96"/>
    </row>
    <row r="3" spans="2:13" ht="22.95" customHeight="1" x14ac:dyDescent="0.25">
      <c r="B3" s="97" t="s">
        <v>199</v>
      </c>
      <c r="C3" s="97"/>
      <c r="D3" s="97"/>
      <c r="E3" s="97"/>
      <c r="F3" s="97"/>
      <c r="G3" s="97"/>
      <c r="H3" s="97"/>
      <c r="I3" s="97"/>
      <c r="J3" s="97"/>
      <c r="K3" s="97"/>
      <c r="L3" s="97"/>
      <c r="M3" s="97"/>
    </row>
    <row r="4" spans="2:13" ht="10.050000000000001" customHeight="1" thickBot="1" x14ac:dyDescent="0.3"/>
    <row r="5" spans="2:13" ht="20.100000000000001" customHeight="1" thickTop="1" thickBot="1" x14ac:dyDescent="0.3">
      <c r="C5" s="15"/>
      <c r="D5" s="15" t="s">
        <v>162</v>
      </c>
      <c r="F5" s="15" t="s">
        <v>0</v>
      </c>
      <c r="G5" s="94"/>
      <c r="H5" s="94"/>
      <c r="I5" s="94"/>
      <c r="J5" s="94"/>
      <c r="K5" s="94"/>
      <c r="L5" s="94"/>
      <c r="M5" s="94"/>
    </row>
    <row r="6" spans="2:13" ht="20.100000000000001" customHeight="1" thickTop="1" thickBot="1" x14ac:dyDescent="0.3">
      <c r="C6" s="43"/>
      <c r="D6" s="43" t="s">
        <v>161</v>
      </c>
      <c r="F6" s="15" t="s">
        <v>0</v>
      </c>
      <c r="G6" s="94"/>
      <c r="H6" s="94"/>
      <c r="I6" s="94"/>
      <c r="J6" s="94"/>
      <c r="K6" s="94"/>
      <c r="L6" s="94"/>
      <c r="M6" s="94"/>
    </row>
    <row r="7" spans="2:13" ht="20.100000000000001" customHeight="1" thickTop="1" thickBot="1" x14ac:dyDescent="0.3">
      <c r="C7" s="43"/>
      <c r="D7" s="43" t="s">
        <v>160</v>
      </c>
      <c r="F7" s="15" t="s">
        <v>0</v>
      </c>
      <c r="G7" s="94"/>
      <c r="H7" s="94"/>
      <c r="I7" s="94"/>
      <c r="J7" s="94"/>
      <c r="K7" s="94"/>
      <c r="L7" s="94"/>
      <c r="M7" s="94"/>
    </row>
    <row r="8" spans="2:13" ht="20.100000000000001" customHeight="1" thickTop="1" thickBot="1" x14ac:dyDescent="0.3">
      <c r="C8" s="43"/>
      <c r="D8" s="43" t="s">
        <v>159</v>
      </c>
      <c r="F8" s="15" t="s">
        <v>0</v>
      </c>
      <c r="G8" s="95"/>
      <c r="H8" s="94"/>
      <c r="I8" s="94"/>
      <c r="J8" s="94"/>
      <c r="K8" s="94"/>
      <c r="L8" s="94"/>
      <c r="M8" s="94"/>
    </row>
    <row r="9" spans="2:13" ht="10.050000000000001" customHeight="1" thickTop="1" thickBot="1" x14ac:dyDescent="0.3"/>
    <row r="10" spans="2:13" ht="20.100000000000001" customHeight="1" thickTop="1" thickBot="1" x14ac:dyDescent="0.3">
      <c r="B10" s="91" t="s">
        <v>3</v>
      </c>
      <c r="C10" s="92"/>
      <c r="D10" s="92"/>
      <c r="E10" s="92"/>
      <c r="F10" s="92"/>
      <c r="G10" s="92"/>
      <c r="H10" s="92"/>
      <c r="I10" s="92"/>
      <c r="J10" s="92"/>
      <c r="K10" s="92"/>
      <c r="L10" s="92"/>
      <c r="M10" s="93"/>
    </row>
    <row r="11" spans="2:13" ht="10.050000000000001" customHeight="1" thickTop="1" thickBot="1" x14ac:dyDescent="0.3">
      <c r="K11" s="44"/>
    </row>
    <row r="12" spans="2:13" s="20" customFormat="1" ht="19.95" customHeight="1" thickTop="1" thickBot="1" x14ac:dyDescent="0.35">
      <c r="B12" s="17" t="s">
        <v>1</v>
      </c>
      <c r="C12" s="89" t="s">
        <v>16</v>
      </c>
      <c r="D12" s="89"/>
      <c r="E12" s="89"/>
      <c r="F12" s="89"/>
      <c r="G12" s="89"/>
      <c r="H12" s="89"/>
      <c r="J12" s="7"/>
      <c r="K12" s="45" t="s">
        <v>140</v>
      </c>
      <c r="L12" s="42"/>
      <c r="M12" s="46"/>
    </row>
    <row r="13" spans="2:13" ht="19.95" customHeight="1" thickTop="1" thickBot="1" x14ac:dyDescent="0.3">
      <c r="B13" s="17" t="s">
        <v>2</v>
      </c>
      <c r="C13" s="89" t="s">
        <v>17</v>
      </c>
      <c r="D13" s="89"/>
      <c r="E13" s="89"/>
      <c r="F13" s="89"/>
      <c r="G13" s="89"/>
      <c r="H13" s="89"/>
      <c r="J13" s="7"/>
      <c r="K13" s="47" t="s">
        <v>140</v>
      </c>
    </row>
    <row r="14" spans="2:13" s="20" customFormat="1" ht="19.95" customHeight="1" thickTop="1" thickBot="1" x14ac:dyDescent="0.35">
      <c r="B14" s="17" t="s">
        <v>4</v>
      </c>
      <c r="C14" s="89" t="s">
        <v>18</v>
      </c>
      <c r="D14" s="89"/>
      <c r="E14" s="89"/>
      <c r="F14" s="89"/>
      <c r="G14" s="89"/>
      <c r="H14" s="89"/>
      <c r="J14" s="48"/>
      <c r="K14" s="49"/>
      <c r="L14" s="50">
        <f>SUM(J12+J13)</f>
        <v>0</v>
      </c>
      <c r="M14" s="45" t="s">
        <v>140</v>
      </c>
    </row>
    <row r="15" spans="2:13" s="17" customFormat="1" ht="19.95" customHeight="1" thickTop="1" thickBot="1" x14ac:dyDescent="0.35">
      <c r="B15" s="17" t="s">
        <v>5</v>
      </c>
      <c r="C15" s="89" t="s">
        <v>19</v>
      </c>
      <c r="D15" s="89"/>
      <c r="E15" s="89"/>
      <c r="F15" s="89"/>
      <c r="G15" s="89"/>
      <c r="H15" s="89"/>
      <c r="K15" s="49"/>
      <c r="L15" s="7"/>
      <c r="M15" s="45" t="s">
        <v>140</v>
      </c>
    </row>
    <row r="16" spans="2:13" s="17" customFormat="1" ht="19.95" customHeight="1" thickTop="1" thickBot="1" x14ac:dyDescent="0.35">
      <c r="B16" s="17" t="s">
        <v>6</v>
      </c>
      <c r="C16" s="43" t="s">
        <v>22</v>
      </c>
      <c r="D16" s="43"/>
      <c r="K16" s="49"/>
      <c r="L16" s="50">
        <f>L14-L15</f>
        <v>0</v>
      </c>
      <c r="M16" s="45" t="s">
        <v>140</v>
      </c>
    </row>
    <row r="17" spans="2:13" ht="19.95" customHeight="1" thickTop="1" thickBot="1" x14ac:dyDescent="0.3">
      <c r="K17" s="51"/>
      <c r="M17" s="52"/>
    </row>
    <row r="18" spans="2:13" s="17" customFormat="1" ht="19.95" customHeight="1" thickTop="1" thickBot="1" x14ac:dyDescent="0.35">
      <c r="B18" s="17" t="s">
        <v>8</v>
      </c>
      <c r="C18" s="89" t="s">
        <v>14</v>
      </c>
      <c r="D18" s="89"/>
      <c r="E18" s="89"/>
      <c r="F18" s="89"/>
      <c r="G18" s="89"/>
      <c r="H18" s="89"/>
      <c r="J18" s="7"/>
      <c r="K18" s="45" t="s">
        <v>140</v>
      </c>
      <c r="L18" s="42"/>
      <c r="M18" s="52"/>
    </row>
    <row r="19" spans="2:13" s="17" customFormat="1" ht="19.95" customHeight="1" thickTop="1" thickBot="1" x14ac:dyDescent="0.35">
      <c r="B19" s="17" t="s">
        <v>9</v>
      </c>
      <c r="C19" s="89" t="s">
        <v>15</v>
      </c>
      <c r="D19" s="89"/>
      <c r="E19" s="89"/>
      <c r="F19" s="89"/>
      <c r="G19" s="89"/>
      <c r="H19" s="89"/>
      <c r="J19" s="7"/>
      <c r="K19" s="45" t="s">
        <v>140</v>
      </c>
      <c r="L19" s="42"/>
      <c r="M19" s="52"/>
    </row>
    <row r="20" spans="2:13" s="19" customFormat="1" ht="28.95" customHeight="1" thickTop="1" thickBot="1" x14ac:dyDescent="0.35">
      <c r="B20" s="17" t="s">
        <v>10</v>
      </c>
      <c r="C20" s="88" t="s">
        <v>175</v>
      </c>
      <c r="D20" s="88"/>
      <c r="E20" s="88"/>
      <c r="F20" s="88"/>
      <c r="G20" s="88"/>
      <c r="H20" s="88"/>
      <c r="I20" s="20"/>
      <c r="J20" s="8"/>
      <c r="K20" s="45" t="s">
        <v>140</v>
      </c>
      <c r="L20" s="42"/>
      <c r="M20" s="52"/>
    </row>
    <row r="21" spans="2:13" s="19" customFormat="1" ht="19.95" customHeight="1" thickTop="1" thickBot="1" x14ac:dyDescent="0.35">
      <c r="B21" s="17" t="s">
        <v>11</v>
      </c>
      <c r="C21" s="90" t="s">
        <v>12</v>
      </c>
      <c r="D21" s="90"/>
      <c r="E21" s="90"/>
      <c r="F21" s="90"/>
      <c r="G21" s="90"/>
      <c r="H21" s="90"/>
      <c r="I21" s="20"/>
      <c r="J21" s="53"/>
      <c r="L21" s="50">
        <f>L16+J18+J19+J20</f>
        <v>0</v>
      </c>
      <c r="M21" s="45" t="s">
        <v>140</v>
      </c>
    </row>
    <row r="22" spans="2:13" s="20" customFormat="1" ht="19.95" customHeight="1" thickTop="1" thickBot="1" x14ac:dyDescent="0.35">
      <c r="B22" s="17" t="s">
        <v>13</v>
      </c>
      <c r="C22" s="89" t="s">
        <v>20</v>
      </c>
      <c r="D22" s="89"/>
      <c r="E22" s="89"/>
      <c r="F22" s="89"/>
      <c r="G22" s="89"/>
      <c r="H22" s="89"/>
      <c r="J22" s="17"/>
      <c r="L22" s="7"/>
      <c r="M22" s="45" t="s">
        <v>140</v>
      </c>
    </row>
    <row r="23" spans="2:13" ht="19.95" customHeight="1" thickTop="1" thickBot="1" x14ac:dyDescent="0.3">
      <c r="B23" s="17" t="s">
        <v>21</v>
      </c>
      <c r="C23" s="90" t="s">
        <v>23</v>
      </c>
      <c r="D23" s="90"/>
      <c r="E23" s="90"/>
      <c r="F23" s="90"/>
      <c r="G23" s="90"/>
      <c r="H23" s="90"/>
      <c r="I23" s="90"/>
      <c r="L23" s="50">
        <f>L21-L22</f>
        <v>0</v>
      </c>
      <c r="M23" s="45" t="s">
        <v>140</v>
      </c>
    </row>
    <row r="24" spans="2:13" ht="19.95" customHeight="1" thickTop="1" thickBot="1" x14ac:dyDescent="0.3">
      <c r="B24" s="17" t="s">
        <v>24</v>
      </c>
      <c r="C24" s="89" t="s">
        <v>25</v>
      </c>
      <c r="D24" s="89"/>
      <c r="E24" s="89"/>
      <c r="F24" s="89"/>
      <c r="G24" s="89"/>
      <c r="H24" s="89"/>
      <c r="L24" s="7"/>
      <c r="M24" s="45" t="s">
        <v>140</v>
      </c>
    </row>
    <row r="25" spans="2:13" ht="19.95" customHeight="1" thickTop="1" thickBot="1" x14ac:dyDescent="0.3">
      <c r="B25" s="17" t="s">
        <v>26</v>
      </c>
      <c r="C25" s="89" t="s">
        <v>129</v>
      </c>
      <c r="D25" s="89"/>
      <c r="E25" s="89"/>
      <c r="F25" s="89"/>
      <c r="G25" s="89"/>
      <c r="H25" s="89"/>
      <c r="L25" s="7"/>
      <c r="M25" s="45" t="s">
        <v>140</v>
      </c>
    </row>
    <row r="26" spans="2:13" ht="19.95" customHeight="1" thickTop="1" thickBot="1" x14ac:dyDescent="0.3">
      <c r="B26" s="17" t="s">
        <v>27</v>
      </c>
      <c r="C26" s="89" t="s">
        <v>28</v>
      </c>
      <c r="D26" s="89"/>
      <c r="E26" s="89"/>
      <c r="F26" s="89"/>
      <c r="G26" s="89"/>
      <c r="H26" s="89"/>
      <c r="L26" s="50">
        <f>L23-L24-L25</f>
        <v>0</v>
      </c>
      <c r="M26" s="45" t="s">
        <v>140</v>
      </c>
    </row>
    <row r="27" spans="2:13" ht="19.95" customHeight="1" thickTop="1" thickBot="1" x14ac:dyDescent="0.3">
      <c r="B27" s="17" t="s">
        <v>29</v>
      </c>
      <c r="C27" s="89" t="s">
        <v>30</v>
      </c>
      <c r="D27" s="89"/>
      <c r="E27" s="89"/>
      <c r="F27" s="89"/>
      <c r="G27" s="89"/>
      <c r="H27" s="89"/>
      <c r="L27" s="7"/>
      <c r="M27" s="45" t="s">
        <v>140</v>
      </c>
    </row>
    <row r="28" spans="2:13" s="20" customFormat="1" ht="19.95" customHeight="1" thickTop="1" thickBot="1" x14ac:dyDescent="0.35">
      <c r="B28" s="17" t="s">
        <v>31</v>
      </c>
      <c r="C28" s="90" t="s">
        <v>32</v>
      </c>
      <c r="D28" s="90"/>
      <c r="E28" s="90"/>
      <c r="F28" s="90"/>
      <c r="G28" s="90"/>
      <c r="H28" s="90"/>
      <c r="J28" s="17"/>
      <c r="L28" s="50">
        <f>L26+L27</f>
        <v>0</v>
      </c>
      <c r="M28" s="45" t="s">
        <v>140</v>
      </c>
    </row>
    <row r="29" spans="2:13" s="20" customFormat="1" ht="19.95" customHeight="1" thickTop="1" thickBot="1" x14ac:dyDescent="0.35">
      <c r="B29" s="17" t="s">
        <v>33</v>
      </c>
      <c r="C29" s="89" t="s">
        <v>173</v>
      </c>
      <c r="D29" s="89"/>
      <c r="E29" s="89"/>
      <c r="F29" s="89"/>
      <c r="G29" s="89"/>
      <c r="H29" s="89"/>
      <c r="I29" s="89"/>
      <c r="J29" s="17"/>
      <c r="L29" s="7"/>
      <c r="M29" s="45" t="s">
        <v>140</v>
      </c>
    </row>
    <row r="30" spans="2:13" s="20" customFormat="1" ht="19.95" customHeight="1" thickTop="1" thickBot="1" x14ac:dyDescent="0.35">
      <c r="B30" s="17" t="s">
        <v>34</v>
      </c>
      <c r="C30" s="90" t="s">
        <v>35</v>
      </c>
      <c r="D30" s="90"/>
      <c r="E30" s="90"/>
      <c r="F30" s="90"/>
      <c r="G30" s="90"/>
      <c r="H30" s="90"/>
      <c r="I30" s="90"/>
      <c r="J30" s="17"/>
      <c r="L30" s="50">
        <f>L28+L29</f>
        <v>0</v>
      </c>
      <c r="M30" s="45" t="s">
        <v>140</v>
      </c>
    </row>
    <row r="31" spans="2:13" ht="10.050000000000001" customHeight="1" thickTop="1" x14ac:dyDescent="0.25">
      <c r="M31" s="54"/>
    </row>
    <row r="32" spans="2:13" ht="20.100000000000001" customHeight="1" x14ac:dyDescent="0.25">
      <c r="B32" s="98" t="s">
        <v>36</v>
      </c>
      <c r="C32" s="98"/>
      <c r="D32" s="98"/>
      <c r="E32" s="98"/>
      <c r="F32" s="98"/>
      <c r="G32" s="98"/>
      <c r="H32" s="98"/>
      <c r="I32" s="98"/>
      <c r="J32" s="98"/>
      <c r="K32" s="98"/>
      <c r="L32" s="98"/>
      <c r="M32" s="98"/>
    </row>
    <row r="33" spans="2:13" ht="10.050000000000001" customHeight="1" x14ac:dyDescent="0.25"/>
    <row r="34" spans="2:13" s="20" customFormat="1" ht="19.95" customHeight="1" thickBot="1" x14ac:dyDescent="0.35">
      <c r="B34" s="17" t="s">
        <v>42</v>
      </c>
      <c r="C34" s="89" t="s">
        <v>37</v>
      </c>
      <c r="D34" s="89"/>
      <c r="E34" s="89"/>
      <c r="F34" s="89"/>
      <c r="G34" s="89"/>
      <c r="J34" s="55">
        <v>9000</v>
      </c>
      <c r="K34" s="45"/>
      <c r="L34" s="42"/>
      <c r="M34" s="46"/>
    </row>
    <row r="35" spans="2:13" s="20" customFormat="1" ht="28.95" customHeight="1" thickTop="1" thickBot="1" x14ac:dyDescent="0.35">
      <c r="B35" s="17" t="s">
        <v>117</v>
      </c>
      <c r="C35" s="88" t="s">
        <v>187</v>
      </c>
      <c r="D35" s="88"/>
      <c r="E35" s="88"/>
      <c r="F35" s="88"/>
      <c r="G35" s="88"/>
      <c r="H35" s="56" t="s">
        <v>115</v>
      </c>
      <c r="I35" s="7"/>
      <c r="J35" s="57"/>
      <c r="L35" s="42"/>
      <c r="M35" s="46"/>
    </row>
    <row r="36" spans="2:13" s="20" customFormat="1" ht="28.95" customHeight="1" thickTop="1" thickBot="1" x14ac:dyDescent="0.35">
      <c r="B36" s="17" t="s">
        <v>43</v>
      </c>
      <c r="C36" s="88" t="s">
        <v>134</v>
      </c>
      <c r="D36" s="88"/>
      <c r="E36" s="88"/>
      <c r="F36" s="88"/>
      <c r="G36" s="88"/>
      <c r="H36" s="56" t="s">
        <v>40</v>
      </c>
      <c r="I36" s="7"/>
      <c r="J36" s="57"/>
      <c r="L36" s="42"/>
      <c r="M36" s="46"/>
    </row>
    <row r="37" spans="2:13" s="20" customFormat="1" ht="19.95" customHeight="1" thickTop="1" thickBot="1" x14ac:dyDescent="0.35">
      <c r="B37" s="17" t="s">
        <v>44</v>
      </c>
      <c r="C37" s="88" t="s">
        <v>39</v>
      </c>
      <c r="D37" s="88"/>
      <c r="E37" s="88"/>
      <c r="F37" s="88"/>
      <c r="G37" s="88"/>
      <c r="H37" s="58">
        <v>7000</v>
      </c>
      <c r="I37" s="7"/>
      <c r="J37" s="57"/>
      <c r="L37" s="42"/>
      <c r="M37" s="46"/>
    </row>
    <row r="38" spans="2:13" s="20" customFormat="1" ht="19.95" customHeight="1" thickTop="1" x14ac:dyDescent="0.3">
      <c r="B38" s="17" t="s">
        <v>45</v>
      </c>
      <c r="C38" s="20" t="s">
        <v>195</v>
      </c>
      <c r="H38" s="100" t="s">
        <v>111</v>
      </c>
      <c r="I38" s="101"/>
      <c r="J38" s="17"/>
      <c r="L38" s="42"/>
      <c r="M38" s="46"/>
    </row>
    <row r="39" spans="2:13" s="20" customFormat="1" ht="28.95" customHeight="1" x14ac:dyDescent="0.3">
      <c r="B39" s="17"/>
      <c r="C39" s="88" t="s">
        <v>194</v>
      </c>
      <c r="D39" s="89"/>
      <c r="E39" s="89"/>
      <c r="F39" s="89"/>
      <c r="G39" s="89"/>
      <c r="H39" s="100"/>
      <c r="I39" s="102"/>
      <c r="J39" s="17"/>
      <c r="L39" s="42"/>
      <c r="M39" s="46"/>
    </row>
    <row r="40" spans="2:13" s="20" customFormat="1" ht="19.95" customHeight="1" x14ac:dyDescent="0.3">
      <c r="B40" s="17"/>
      <c r="C40" s="88" t="s">
        <v>196</v>
      </c>
      <c r="D40" s="89"/>
      <c r="E40" s="89"/>
      <c r="F40" s="89"/>
      <c r="G40" s="89"/>
      <c r="H40" s="100"/>
      <c r="I40" s="102"/>
      <c r="J40" s="17"/>
      <c r="L40" s="42"/>
      <c r="M40" s="46"/>
    </row>
    <row r="41" spans="2:13" s="20" customFormat="1" ht="19.95" customHeight="1" thickBot="1" x14ac:dyDescent="0.35">
      <c r="B41" s="17"/>
      <c r="C41" s="88" t="s">
        <v>193</v>
      </c>
      <c r="D41" s="89"/>
      <c r="E41" s="89"/>
      <c r="F41" s="89"/>
      <c r="G41" s="89"/>
      <c r="H41" s="100"/>
      <c r="I41" s="103"/>
      <c r="J41" s="17"/>
      <c r="L41" s="42"/>
      <c r="M41" s="46"/>
    </row>
    <row r="42" spans="2:13" s="20" customFormat="1" ht="19.95" customHeight="1" thickTop="1" thickBot="1" x14ac:dyDescent="0.35">
      <c r="B42" s="17" t="s">
        <v>46</v>
      </c>
      <c r="C42" s="88" t="s">
        <v>183</v>
      </c>
      <c r="D42" s="88"/>
      <c r="E42" s="88"/>
      <c r="F42" s="88"/>
      <c r="G42" s="88"/>
      <c r="H42" s="105" t="s">
        <v>119</v>
      </c>
      <c r="I42" s="86"/>
      <c r="J42" s="17"/>
      <c r="L42" s="42"/>
      <c r="M42" s="46"/>
    </row>
    <row r="43" spans="2:13" s="20" customFormat="1" ht="19.95" customHeight="1" thickTop="1" thickBot="1" x14ac:dyDescent="0.35">
      <c r="B43" s="17"/>
      <c r="C43" s="88" t="s">
        <v>184</v>
      </c>
      <c r="D43" s="88"/>
      <c r="E43" s="88"/>
      <c r="F43" s="88"/>
      <c r="G43" s="88"/>
      <c r="H43" s="105"/>
      <c r="I43" s="86"/>
      <c r="J43" s="17"/>
      <c r="L43" s="42"/>
      <c r="M43" s="46"/>
    </row>
    <row r="44" spans="2:13" s="20" customFormat="1" ht="19.95" customHeight="1" thickTop="1" thickBot="1" x14ac:dyDescent="0.35">
      <c r="B44" s="17"/>
      <c r="C44" s="88" t="s">
        <v>185</v>
      </c>
      <c r="D44" s="88"/>
      <c r="E44" s="88"/>
      <c r="F44" s="88"/>
      <c r="G44" s="88"/>
      <c r="H44" s="105"/>
      <c r="I44" s="86"/>
      <c r="J44" s="17"/>
      <c r="L44" s="42"/>
      <c r="M44" s="46"/>
    </row>
    <row r="45" spans="2:13" s="20" customFormat="1" ht="19.95" customHeight="1" thickTop="1" thickBot="1" x14ac:dyDescent="0.35">
      <c r="B45" s="17"/>
      <c r="C45" s="88" t="s">
        <v>186</v>
      </c>
      <c r="D45" s="88"/>
      <c r="E45" s="88"/>
      <c r="F45" s="88"/>
      <c r="G45" s="88"/>
      <c r="H45" s="105"/>
      <c r="I45" s="86"/>
      <c r="J45" s="17"/>
      <c r="L45" s="42"/>
      <c r="M45" s="46"/>
    </row>
    <row r="46" spans="2:13" s="20" customFormat="1" ht="19.95" customHeight="1" thickTop="1" thickBot="1" x14ac:dyDescent="0.35">
      <c r="B46" s="17"/>
      <c r="C46" s="88" t="s">
        <v>197</v>
      </c>
      <c r="D46" s="88"/>
      <c r="E46" s="88"/>
      <c r="F46" s="88"/>
      <c r="G46" s="88"/>
      <c r="H46" s="105"/>
      <c r="I46" s="86"/>
      <c r="J46" s="17"/>
      <c r="L46" s="42"/>
      <c r="M46" s="46"/>
    </row>
    <row r="47" spans="2:13" s="20" customFormat="1" ht="19.95" customHeight="1" thickTop="1" thickBot="1" x14ac:dyDescent="0.35">
      <c r="B47" s="17" t="s">
        <v>47</v>
      </c>
      <c r="C47" s="88" t="s">
        <v>157</v>
      </c>
      <c r="D47" s="88"/>
      <c r="E47" s="88"/>
      <c r="F47" s="88"/>
      <c r="G47" s="88"/>
      <c r="H47" s="105"/>
      <c r="I47" s="86"/>
      <c r="J47" s="17"/>
      <c r="L47" s="42"/>
      <c r="M47" s="46"/>
    </row>
    <row r="48" spans="2:13" s="20" customFormat="1" ht="19.95" customHeight="1" thickTop="1" thickBot="1" x14ac:dyDescent="0.35">
      <c r="B48" s="17"/>
      <c r="C48" s="88" t="s">
        <v>156</v>
      </c>
      <c r="D48" s="88"/>
      <c r="E48" s="88"/>
      <c r="F48" s="88"/>
      <c r="G48" s="88"/>
      <c r="H48" s="105"/>
      <c r="I48" s="86"/>
      <c r="J48" s="17"/>
      <c r="L48" s="42"/>
      <c r="M48" s="46"/>
    </row>
    <row r="49" spans="2:13" s="20" customFormat="1" ht="19.95" customHeight="1" thickTop="1" thickBot="1" x14ac:dyDescent="0.35">
      <c r="B49" s="17"/>
      <c r="C49" s="88" t="s">
        <v>135</v>
      </c>
      <c r="D49" s="88"/>
      <c r="E49" s="88"/>
      <c r="F49" s="88"/>
      <c r="G49" s="88"/>
      <c r="H49" s="105"/>
      <c r="I49" s="86"/>
      <c r="J49" s="17"/>
      <c r="L49" s="42"/>
      <c r="M49" s="46"/>
    </row>
    <row r="50" spans="2:13" s="20" customFormat="1" ht="19.95" customHeight="1" thickTop="1" thickBot="1" x14ac:dyDescent="0.35">
      <c r="B50" s="17"/>
      <c r="C50" s="88" t="s">
        <v>136</v>
      </c>
      <c r="D50" s="88"/>
      <c r="E50" s="88"/>
      <c r="F50" s="88"/>
      <c r="G50" s="88"/>
      <c r="H50" s="105"/>
      <c r="I50" s="86"/>
      <c r="J50" s="17"/>
      <c r="L50" s="42"/>
      <c r="M50" s="46"/>
    </row>
    <row r="51" spans="2:13" s="20" customFormat="1" ht="19.95" customHeight="1" thickTop="1" thickBot="1" x14ac:dyDescent="0.35">
      <c r="B51" s="17" t="s">
        <v>120</v>
      </c>
      <c r="C51" s="88" t="s">
        <v>200</v>
      </c>
      <c r="D51" s="88"/>
      <c r="E51" s="88"/>
      <c r="F51" s="88"/>
      <c r="G51" s="88"/>
      <c r="H51" s="105"/>
      <c r="I51" s="86"/>
      <c r="J51" s="17"/>
      <c r="L51" s="42"/>
      <c r="M51" s="46"/>
    </row>
    <row r="52" spans="2:13" s="20" customFormat="1" ht="19.95" customHeight="1" thickTop="1" thickBot="1" x14ac:dyDescent="0.35">
      <c r="B52" s="17"/>
      <c r="C52" s="88" t="s">
        <v>130</v>
      </c>
      <c r="D52" s="88"/>
      <c r="E52" s="88"/>
      <c r="F52" s="88"/>
      <c r="G52" s="88"/>
      <c r="H52" s="105"/>
      <c r="I52" s="86"/>
      <c r="J52" s="17"/>
      <c r="L52" s="42"/>
      <c r="M52" s="46"/>
    </row>
    <row r="53" spans="2:13" s="20" customFormat="1" ht="19.95" customHeight="1" thickTop="1" thickBot="1" x14ac:dyDescent="0.35">
      <c r="B53" s="83"/>
      <c r="C53" s="88" t="s">
        <v>141</v>
      </c>
      <c r="D53" s="88"/>
      <c r="E53" s="88"/>
      <c r="F53" s="88"/>
      <c r="G53" s="88"/>
      <c r="H53" s="105"/>
      <c r="I53" s="86"/>
      <c r="J53" s="83"/>
      <c r="L53" s="42"/>
      <c r="M53" s="46"/>
    </row>
    <row r="54" spans="2:13" s="20" customFormat="1" ht="19.95" customHeight="1" thickTop="1" thickBot="1" x14ac:dyDescent="0.35">
      <c r="B54" s="83" t="s">
        <v>48</v>
      </c>
      <c r="C54" s="88" t="s">
        <v>201</v>
      </c>
      <c r="D54" s="88"/>
      <c r="E54" s="88"/>
      <c r="F54" s="88"/>
      <c r="G54" s="88"/>
      <c r="H54" s="105"/>
      <c r="I54" s="86"/>
      <c r="J54" s="83"/>
      <c r="L54" s="42"/>
      <c r="M54" s="46"/>
    </row>
    <row r="55" spans="2:13" s="20" customFormat="1" ht="19.95" customHeight="1" thickTop="1" thickBot="1" x14ac:dyDescent="0.35">
      <c r="B55" s="83"/>
      <c r="C55" s="88" t="s">
        <v>202</v>
      </c>
      <c r="D55" s="88"/>
      <c r="E55" s="88"/>
      <c r="F55" s="88"/>
      <c r="G55" s="88"/>
      <c r="H55" s="105"/>
      <c r="I55" s="86"/>
      <c r="J55" s="83"/>
      <c r="L55" s="42"/>
      <c r="M55" s="46"/>
    </row>
    <row r="56" spans="2:13" s="20" customFormat="1" ht="27" customHeight="1" thickTop="1" thickBot="1" x14ac:dyDescent="0.35">
      <c r="B56" s="83"/>
      <c r="C56" s="88" t="s">
        <v>203</v>
      </c>
      <c r="D56" s="88"/>
      <c r="E56" s="88"/>
      <c r="F56" s="88"/>
      <c r="G56" s="88"/>
      <c r="H56" s="105"/>
      <c r="I56" s="86"/>
      <c r="J56" s="83"/>
      <c r="L56" s="42"/>
      <c r="M56" s="46"/>
    </row>
    <row r="57" spans="2:13" s="20" customFormat="1" ht="19.95" customHeight="1" thickTop="1" thickBot="1" x14ac:dyDescent="0.35">
      <c r="B57" s="83"/>
      <c r="C57" s="88" t="s">
        <v>204</v>
      </c>
      <c r="D57" s="88"/>
      <c r="E57" s="88"/>
      <c r="F57" s="88"/>
      <c r="G57" s="88"/>
      <c r="H57" s="105"/>
      <c r="I57" s="86"/>
      <c r="J57" s="83"/>
      <c r="L57" s="42"/>
      <c r="M57" s="46"/>
    </row>
    <row r="58" spans="2:13" s="20" customFormat="1" ht="19.95" customHeight="1" thickTop="1" thickBot="1" x14ac:dyDescent="0.35">
      <c r="B58" s="17"/>
      <c r="C58" s="89" t="s">
        <v>205</v>
      </c>
      <c r="D58" s="89"/>
      <c r="E58" s="89"/>
      <c r="F58" s="89"/>
      <c r="G58" s="89"/>
      <c r="H58" s="105"/>
      <c r="I58" s="86"/>
      <c r="J58" s="17"/>
      <c r="L58" s="42"/>
      <c r="M58" s="46"/>
    </row>
    <row r="59" spans="2:13" s="20" customFormat="1" ht="19.95" customHeight="1" thickTop="1" thickBot="1" x14ac:dyDescent="0.35">
      <c r="B59" s="17" t="s">
        <v>49</v>
      </c>
      <c r="C59" s="88" t="s">
        <v>137</v>
      </c>
      <c r="D59" s="88"/>
      <c r="E59" s="88"/>
      <c r="F59" s="88"/>
      <c r="G59" s="88"/>
      <c r="H59" s="87" t="s">
        <v>112</v>
      </c>
      <c r="I59" s="86"/>
      <c r="J59" s="17"/>
      <c r="L59" s="42"/>
      <c r="M59" s="46"/>
    </row>
    <row r="60" spans="2:13" s="20" customFormat="1" ht="19.95" customHeight="1" thickTop="1" thickBot="1" x14ac:dyDescent="0.35">
      <c r="B60" s="17"/>
      <c r="C60" s="88" t="s">
        <v>151</v>
      </c>
      <c r="D60" s="88"/>
      <c r="E60" s="88"/>
      <c r="F60" s="88"/>
      <c r="G60" s="88"/>
      <c r="H60" s="87"/>
      <c r="I60" s="86"/>
      <c r="J60" s="17"/>
      <c r="L60" s="42"/>
      <c r="M60" s="46"/>
    </row>
    <row r="61" spans="2:13" s="20" customFormat="1" ht="19.95" customHeight="1" thickTop="1" thickBot="1" x14ac:dyDescent="0.35">
      <c r="B61" s="17"/>
      <c r="C61" s="88" t="s">
        <v>152</v>
      </c>
      <c r="D61" s="88"/>
      <c r="E61" s="88"/>
      <c r="F61" s="88"/>
      <c r="G61" s="88"/>
      <c r="H61" s="87"/>
      <c r="I61" s="86"/>
      <c r="J61" s="17"/>
      <c r="L61" s="42"/>
      <c r="M61" s="46"/>
    </row>
    <row r="62" spans="2:13" s="20" customFormat="1" ht="19.95" customHeight="1" thickTop="1" thickBot="1" x14ac:dyDescent="0.35">
      <c r="B62" s="17"/>
      <c r="C62" s="88" t="s">
        <v>188</v>
      </c>
      <c r="D62" s="88"/>
      <c r="E62" s="88"/>
      <c r="F62" s="88"/>
      <c r="G62" s="88"/>
      <c r="H62" s="87"/>
      <c r="I62" s="86"/>
      <c r="J62" s="17"/>
      <c r="L62" s="42"/>
      <c r="M62" s="46"/>
    </row>
    <row r="63" spans="2:13" s="20" customFormat="1" ht="19.95" customHeight="1" thickTop="1" thickBot="1" x14ac:dyDescent="0.35">
      <c r="B63" s="17"/>
      <c r="C63" s="88" t="s">
        <v>189</v>
      </c>
      <c r="D63" s="88"/>
      <c r="E63" s="88"/>
      <c r="F63" s="88"/>
      <c r="G63" s="88"/>
      <c r="H63" s="87"/>
      <c r="I63" s="86"/>
      <c r="J63" s="17"/>
      <c r="L63" s="42"/>
      <c r="M63" s="46"/>
    </row>
    <row r="64" spans="2:13" s="20" customFormat="1" ht="19.95" customHeight="1" thickTop="1" thickBot="1" x14ac:dyDescent="0.35">
      <c r="B64" s="17" t="s">
        <v>50</v>
      </c>
      <c r="C64" s="88" t="s">
        <v>138</v>
      </c>
      <c r="D64" s="88"/>
      <c r="E64" s="88"/>
      <c r="F64" s="88"/>
      <c r="G64" s="88"/>
      <c r="H64" s="87" t="s">
        <v>38</v>
      </c>
      <c r="I64" s="86"/>
      <c r="J64" s="17"/>
      <c r="L64" s="42"/>
      <c r="M64" s="46"/>
    </row>
    <row r="65" spans="2:13" s="20" customFormat="1" ht="19.95" customHeight="1" thickTop="1" thickBot="1" x14ac:dyDescent="0.35">
      <c r="B65" s="17"/>
      <c r="C65" s="88" t="s">
        <v>131</v>
      </c>
      <c r="D65" s="88"/>
      <c r="E65" s="88"/>
      <c r="F65" s="88"/>
      <c r="G65" s="88"/>
      <c r="H65" s="87"/>
      <c r="I65" s="86"/>
      <c r="J65" s="17"/>
      <c r="L65" s="42"/>
      <c r="M65" s="46"/>
    </row>
    <row r="66" spans="2:13" s="20" customFormat="1" ht="19.95" customHeight="1" thickTop="1" thickBot="1" x14ac:dyDescent="0.35">
      <c r="B66" s="17"/>
      <c r="C66" s="88" t="s">
        <v>132</v>
      </c>
      <c r="D66" s="88"/>
      <c r="E66" s="88"/>
      <c r="F66" s="88"/>
      <c r="G66" s="88"/>
      <c r="H66" s="87"/>
      <c r="I66" s="86"/>
      <c r="J66" s="17"/>
      <c r="L66" s="42"/>
      <c r="M66" s="46"/>
    </row>
    <row r="67" spans="2:13" s="20" customFormat="1" ht="19.95" customHeight="1" thickTop="1" thickBot="1" x14ac:dyDescent="0.35">
      <c r="B67" s="17"/>
      <c r="C67" s="88" t="s">
        <v>158</v>
      </c>
      <c r="D67" s="88"/>
      <c r="E67" s="88"/>
      <c r="F67" s="88"/>
      <c r="G67" s="88"/>
      <c r="H67" s="87"/>
      <c r="I67" s="86"/>
      <c r="J67" s="17"/>
      <c r="L67" s="42"/>
      <c r="M67" s="46"/>
    </row>
    <row r="68" spans="2:13" s="20" customFormat="1" ht="19.95" customHeight="1" thickTop="1" thickBot="1" x14ac:dyDescent="0.35">
      <c r="B68" s="17"/>
      <c r="C68" s="88" t="s">
        <v>198</v>
      </c>
      <c r="D68" s="88"/>
      <c r="E68" s="88"/>
      <c r="F68" s="88"/>
      <c r="G68" s="88"/>
      <c r="H68" s="87"/>
      <c r="I68" s="86"/>
      <c r="J68" s="17"/>
      <c r="L68" s="42"/>
      <c r="M68" s="46"/>
    </row>
    <row r="69" spans="2:13" s="20" customFormat="1" ht="28.95" customHeight="1" thickTop="1" thickBot="1" x14ac:dyDescent="0.35">
      <c r="B69" s="17" t="s">
        <v>51</v>
      </c>
      <c r="C69" s="88" t="s">
        <v>177</v>
      </c>
      <c r="D69" s="88"/>
      <c r="E69" s="88"/>
      <c r="F69" s="88"/>
      <c r="G69" s="88"/>
      <c r="H69" s="56" t="s">
        <v>38</v>
      </c>
      <c r="I69" s="7"/>
      <c r="J69" s="17"/>
      <c r="L69" s="42"/>
      <c r="M69" s="46"/>
    </row>
    <row r="70" spans="2:13" s="20" customFormat="1" ht="28.95" customHeight="1" thickTop="1" thickBot="1" x14ac:dyDescent="0.35">
      <c r="B70" s="17" t="s">
        <v>52</v>
      </c>
      <c r="C70" s="88" t="s">
        <v>174</v>
      </c>
      <c r="D70" s="88"/>
      <c r="E70" s="88"/>
      <c r="F70" s="88"/>
      <c r="G70" s="88"/>
      <c r="H70" s="56" t="s">
        <v>41</v>
      </c>
      <c r="I70" s="7"/>
      <c r="J70" s="17"/>
      <c r="L70" s="42"/>
      <c r="M70" s="46"/>
    </row>
    <row r="71" spans="2:13" s="20" customFormat="1" ht="19.95" customHeight="1" thickTop="1" thickBot="1" x14ac:dyDescent="0.35">
      <c r="B71" s="17" t="s">
        <v>55</v>
      </c>
      <c r="C71" s="89" t="s">
        <v>113</v>
      </c>
      <c r="D71" s="89"/>
      <c r="E71" s="89"/>
      <c r="F71" s="89"/>
      <c r="G71" s="89"/>
      <c r="H71" s="56" t="s">
        <v>115</v>
      </c>
      <c r="I71" s="7"/>
      <c r="J71" s="17"/>
      <c r="L71" s="42"/>
      <c r="M71" s="46"/>
    </row>
    <row r="72" spans="2:13" s="20" customFormat="1" ht="19.95" customHeight="1" thickTop="1" thickBot="1" x14ac:dyDescent="0.35">
      <c r="B72" s="17" t="s">
        <v>114</v>
      </c>
      <c r="C72" s="89" t="s">
        <v>53</v>
      </c>
      <c r="D72" s="89"/>
      <c r="E72" s="89"/>
      <c r="F72" s="89"/>
      <c r="H72" s="56" t="s">
        <v>54</v>
      </c>
      <c r="I72" s="7"/>
      <c r="J72" s="17"/>
      <c r="L72" s="42"/>
      <c r="M72" s="46"/>
    </row>
    <row r="73" spans="2:13" s="20" customFormat="1" ht="19.95" customHeight="1" thickTop="1" thickBot="1" x14ac:dyDescent="0.35">
      <c r="B73" s="17" t="s">
        <v>77</v>
      </c>
      <c r="C73" s="89" t="s">
        <v>56</v>
      </c>
      <c r="D73" s="89"/>
      <c r="E73" s="89"/>
      <c r="H73" s="58">
        <v>6000</v>
      </c>
      <c r="I73" s="7"/>
      <c r="J73" s="17"/>
      <c r="L73" s="42"/>
      <c r="M73" s="46"/>
    </row>
    <row r="74" spans="2:13" s="20" customFormat="1" ht="19.95" customHeight="1" thickTop="1" thickBot="1" x14ac:dyDescent="0.35">
      <c r="B74" s="17" t="s">
        <v>78</v>
      </c>
      <c r="C74" s="20" t="s">
        <v>57</v>
      </c>
      <c r="E74" s="36"/>
      <c r="F74" s="115"/>
      <c r="G74" s="116"/>
      <c r="I74" s="59">
        <f>'Kalkulator Anak'!J21</f>
        <v>0</v>
      </c>
      <c r="J74" s="17"/>
      <c r="L74" s="42"/>
      <c r="M74" s="46"/>
    </row>
    <row r="75" spans="2:13" s="17" customFormat="1" ht="19.95" customHeight="1" thickTop="1" thickBot="1" x14ac:dyDescent="0.35">
      <c r="B75" s="17" t="s">
        <v>80</v>
      </c>
      <c r="C75" s="88" t="s">
        <v>126</v>
      </c>
      <c r="D75" s="88"/>
      <c r="E75" s="88"/>
      <c r="F75" s="88"/>
      <c r="G75" s="88"/>
      <c r="H75" s="56" t="s">
        <v>111</v>
      </c>
      <c r="I75" s="59">
        <f>'Kalkulator Insurans Nyawa KWSP'!M7</f>
        <v>0</v>
      </c>
      <c r="L75" s="42"/>
      <c r="M75" s="46"/>
    </row>
    <row r="76" spans="2:13" s="83" customFormat="1" ht="24.6" customHeight="1" thickTop="1" thickBot="1" x14ac:dyDescent="0.35">
      <c r="B76" s="83" t="s">
        <v>82</v>
      </c>
      <c r="C76" s="88" t="s">
        <v>208</v>
      </c>
      <c r="D76" s="88"/>
      <c r="E76" s="88"/>
      <c r="F76" s="88"/>
      <c r="G76" s="88"/>
      <c r="H76" s="82"/>
      <c r="I76" s="59">
        <f>'Faedah Pinjaman Perumahan'!M8</f>
        <v>0</v>
      </c>
      <c r="L76" s="42"/>
      <c r="M76" s="46"/>
    </row>
    <row r="77" spans="2:13" ht="19.95" customHeight="1" thickTop="1" thickBot="1" x14ac:dyDescent="0.3">
      <c r="B77" s="17" t="s">
        <v>116</v>
      </c>
      <c r="C77" s="20" t="s">
        <v>79</v>
      </c>
      <c r="D77" s="20"/>
      <c r="E77" s="20"/>
      <c r="F77" s="20"/>
      <c r="H77" s="56" t="s">
        <v>41</v>
      </c>
      <c r="I77" s="7"/>
    </row>
    <row r="78" spans="2:13" ht="19.95" customHeight="1" thickTop="1" thickBot="1" x14ac:dyDescent="0.3">
      <c r="B78" s="17" t="s">
        <v>121</v>
      </c>
      <c r="C78" s="89" t="s">
        <v>81</v>
      </c>
      <c r="D78" s="89"/>
      <c r="E78" s="89"/>
      <c r="F78" s="89"/>
      <c r="H78" s="56" t="s">
        <v>54</v>
      </c>
      <c r="I78" s="7"/>
    </row>
    <row r="79" spans="2:13" ht="19.95" customHeight="1" thickTop="1" thickBot="1" x14ac:dyDescent="0.3">
      <c r="B79" s="17" t="s">
        <v>122</v>
      </c>
      <c r="C79" s="89" t="s">
        <v>83</v>
      </c>
      <c r="D79" s="89"/>
      <c r="E79" s="89"/>
      <c r="F79" s="89"/>
      <c r="G79" s="89"/>
      <c r="H79" s="56" t="s">
        <v>118</v>
      </c>
      <c r="I79" s="7"/>
    </row>
    <row r="80" spans="2:13" s="20" customFormat="1" ht="45.6" customHeight="1" thickTop="1" thickBot="1" x14ac:dyDescent="0.35">
      <c r="B80" s="17" t="s">
        <v>139</v>
      </c>
      <c r="C80" s="88" t="s">
        <v>206</v>
      </c>
      <c r="D80" s="88"/>
      <c r="E80" s="88"/>
      <c r="F80" s="88"/>
      <c r="G80" s="88"/>
      <c r="H80" s="56" t="s">
        <v>112</v>
      </c>
      <c r="I80" s="7"/>
      <c r="J80" s="17"/>
      <c r="L80" s="42"/>
      <c r="M80" s="46"/>
    </row>
    <row r="81" spans="2:16" ht="20.100000000000001" customHeight="1" thickTop="1" thickBot="1" x14ac:dyDescent="0.3">
      <c r="B81" s="17" t="s">
        <v>207</v>
      </c>
      <c r="C81" s="90" t="s">
        <v>84</v>
      </c>
      <c r="D81" s="90"/>
      <c r="E81" s="90"/>
      <c r="F81" s="90"/>
      <c r="G81" s="90"/>
      <c r="H81" s="90"/>
      <c r="I81" s="90"/>
      <c r="J81" s="50">
        <f>SUM(J34,I35:I80)</f>
        <v>9000</v>
      </c>
    </row>
    <row r="82" spans="2:16" ht="20.100000000000001" customHeight="1" thickTop="1" thickBot="1" x14ac:dyDescent="0.3">
      <c r="B82" s="53" t="s">
        <v>218</v>
      </c>
      <c r="C82" s="99" t="s">
        <v>219</v>
      </c>
      <c r="D82" s="99"/>
      <c r="E82" s="99"/>
      <c r="F82" s="99"/>
      <c r="G82" s="99"/>
      <c r="H82" s="99"/>
      <c r="I82" s="99"/>
      <c r="L82" s="60">
        <f>MAX(0,L30-J81)</f>
        <v>0</v>
      </c>
      <c r="M82" s="61" t="s">
        <v>140</v>
      </c>
    </row>
    <row r="83" spans="2:16" ht="10.050000000000001" customHeight="1" thickTop="1" x14ac:dyDescent="0.25">
      <c r="B83" s="37"/>
      <c r="C83" s="37"/>
      <c r="D83" s="37"/>
      <c r="E83" s="37"/>
      <c r="F83" s="37"/>
      <c r="G83" s="37"/>
      <c r="H83" s="37"/>
      <c r="I83" s="37"/>
      <c r="M83" s="62"/>
    </row>
    <row r="84" spans="2:16" ht="20.100000000000001" customHeight="1" x14ac:dyDescent="0.25">
      <c r="B84" s="114" t="s">
        <v>85</v>
      </c>
      <c r="C84" s="98"/>
      <c r="D84" s="98"/>
      <c r="E84" s="98"/>
      <c r="F84" s="98"/>
      <c r="G84" s="98"/>
      <c r="H84" s="98"/>
      <c r="I84" s="98"/>
      <c r="J84" s="98"/>
      <c r="K84" s="98"/>
      <c r="L84" s="98"/>
      <c r="M84" s="98"/>
    </row>
    <row r="85" spans="2:16" ht="10.050000000000001" customHeight="1" x14ac:dyDescent="0.25">
      <c r="M85" s="62"/>
    </row>
    <row r="86" spans="2:16" s="20" customFormat="1" ht="19.95" customHeight="1" x14ac:dyDescent="0.3">
      <c r="B86" s="17" t="s">
        <v>86</v>
      </c>
      <c r="C86" s="20" t="s">
        <v>88</v>
      </c>
      <c r="I86" s="18">
        <f>_xlfn.IFNA(VLOOKUP(L82,G114:J123,1),"0")</f>
        <v>0</v>
      </c>
      <c r="J86" s="17"/>
      <c r="L86" s="18">
        <f>_xlfn.IFNA(VLOOKUP(L82,G114:J123,3),"0")</f>
        <v>0</v>
      </c>
      <c r="M86" s="61" t="s">
        <v>140</v>
      </c>
      <c r="N86" s="36" t="s">
        <v>127</v>
      </c>
      <c r="O86" s="43"/>
      <c r="P86" s="15"/>
    </row>
    <row r="87" spans="2:16" s="19" customFormat="1" ht="19.95" customHeight="1" x14ac:dyDescent="0.3">
      <c r="B87" s="17" t="s">
        <v>87</v>
      </c>
      <c r="C87" s="19" t="s">
        <v>89</v>
      </c>
      <c r="I87" s="18">
        <f>+L82-I86</f>
        <v>0</v>
      </c>
      <c r="L87" s="18">
        <f>I87*N87</f>
        <v>0</v>
      </c>
      <c r="M87" s="61" t="s">
        <v>140</v>
      </c>
      <c r="N87" s="35">
        <f>_xlfn.IFNA(VLOOKUP(L82,G114:J123,4),"0.00")</f>
        <v>0</v>
      </c>
      <c r="O87" s="81"/>
    </row>
    <row r="88" spans="2:16" s="17" customFormat="1" ht="19.95" customHeight="1" thickBot="1" x14ac:dyDescent="0.35">
      <c r="B88" s="17" t="s">
        <v>91</v>
      </c>
      <c r="C88" s="99" t="s">
        <v>92</v>
      </c>
      <c r="D88" s="99"/>
      <c r="E88" s="99"/>
      <c r="F88" s="99"/>
      <c r="G88" s="99"/>
      <c r="H88" s="99"/>
      <c r="L88" s="60">
        <f>L86+L87</f>
        <v>0</v>
      </c>
      <c r="M88" s="61" t="s">
        <v>140</v>
      </c>
      <c r="P88" s="18"/>
    </row>
    <row r="89" spans="2:16" ht="10.050000000000001" customHeight="1" thickTop="1" x14ac:dyDescent="0.25">
      <c r="B89" s="15"/>
      <c r="C89" s="15"/>
      <c r="D89" s="15"/>
      <c r="E89" s="15"/>
      <c r="F89" s="15"/>
      <c r="G89" s="15"/>
      <c r="H89" s="15"/>
      <c r="I89" s="15"/>
      <c r="J89" s="15"/>
      <c r="K89" s="15"/>
      <c r="L89" s="52"/>
      <c r="P89" s="18"/>
    </row>
    <row r="90" spans="2:16" ht="20.100000000000001" customHeight="1" x14ac:dyDescent="0.25">
      <c r="B90" s="114" t="s">
        <v>90</v>
      </c>
      <c r="C90" s="98"/>
      <c r="D90" s="98"/>
      <c r="E90" s="98"/>
      <c r="F90" s="98"/>
      <c r="G90" s="98"/>
      <c r="H90" s="98"/>
      <c r="I90" s="98"/>
      <c r="J90" s="98"/>
      <c r="K90" s="98"/>
      <c r="L90" s="98"/>
      <c r="M90" s="98"/>
      <c r="P90" s="18"/>
    </row>
    <row r="91" spans="2:16" ht="10.050000000000001" customHeight="1" thickBot="1" x14ac:dyDescent="0.3">
      <c r="P91" s="18"/>
    </row>
    <row r="92" spans="2:16" ht="19.95" customHeight="1" thickTop="1" thickBot="1" x14ac:dyDescent="0.3">
      <c r="B92" s="17" t="s">
        <v>93</v>
      </c>
      <c r="C92" s="20" t="s">
        <v>94</v>
      </c>
      <c r="D92" s="20"/>
      <c r="E92" s="20"/>
      <c r="F92" s="20"/>
      <c r="G92" s="20"/>
      <c r="H92" s="20"/>
      <c r="I92" s="20"/>
      <c r="K92" s="20"/>
      <c r="L92" s="59">
        <f>IF(L82=0,0,IF(L82&lt;=35000,400,0))</f>
        <v>0</v>
      </c>
      <c r="M92" s="61" t="s">
        <v>140</v>
      </c>
      <c r="N92" s="44"/>
      <c r="O92" s="44"/>
      <c r="P92" s="18"/>
    </row>
    <row r="93" spans="2:16" ht="19.95" customHeight="1" thickTop="1" thickBot="1" x14ac:dyDescent="0.3">
      <c r="B93" s="17" t="s">
        <v>95</v>
      </c>
      <c r="C93" s="20" t="s">
        <v>96</v>
      </c>
      <c r="D93" s="20"/>
      <c r="E93" s="20"/>
      <c r="F93" s="20"/>
      <c r="G93" s="20"/>
      <c r="H93" s="20"/>
      <c r="I93" s="20"/>
      <c r="K93" s="20"/>
      <c r="L93" s="59">
        <f>IF(I72+L92=4400,400,0)</f>
        <v>0</v>
      </c>
      <c r="M93" s="61" t="s">
        <v>140</v>
      </c>
      <c r="N93" s="44"/>
      <c r="O93" s="44"/>
      <c r="P93" s="18"/>
    </row>
    <row r="94" spans="2:16" ht="19.95" customHeight="1" thickTop="1" x14ac:dyDescent="0.25">
      <c r="B94" s="17" t="s">
        <v>97</v>
      </c>
      <c r="C94" s="20" t="s">
        <v>98</v>
      </c>
      <c r="D94" s="20"/>
      <c r="E94" s="20"/>
      <c r="F94" s="20"/>
      <c r="G94" s="20"/>
      <c r="H94" s="20"/>
      <c r="I94" s="20"/>
      <c r="K94" s="20"/>
      <c r="L94" s="9"/>
      <c r="M94" s="61" t="s">
        <v>140</v>
      </c>
      <c r="N94" s="44"/>
      <c r="O94" s="44"/>
      <c r="P94" s="18"/>
    </row>
    <row r="95" spans="2:16" ht="19.95" customHeight="1" thickBot="1" x14ac:dyDescent="0.3">
      <c r="B95" s="17" t="s">
        <v>99</v>
      </c>
      <c r="C95" s="99" t="s">
        <v>109</v>
      </c>
      <c r="D95" s="99"/>
      <c r="E95" s="99"/>
      <c r="F95" s="99"/>
      <c r="G95" s="99"/>
      <c r="H95" s="99"/>
      <c r="I95" s="20"/>
      <c r="K95" s="20"/>
      <c r="L95" s="63">
        <f>IF(L88-SUM(L92+L93+L94)&gt;0,L88-SUM(L92+L93+L94),0)</f>
        <v>0</v>
      </c>
      <c r="M95" s="61" t="s">
        <v>140</v>
      </c>
      <c r="N95" s="44"/>
      <c r="O95" s="44"/>
      <c r="P95" s="18"/>
    </row>
    <row r="96" spans="2:16" ht="10.050000000000001" customHeight="1" thickTop="1" x14ac:dyDescent="0.25">
      <c r="C96" s="20"/>
      <c r="D96" s="20"/>
      <c r="E96" s="20"/>
      <c r="F96" s="20"/>
      <c r="G96" s="20"/>
      <c r="H96" s="20"/>
      <c r="I96" s="20"/>
      <c r="K96" s="20"/>
      <c r="M96" s="62"/>
      <c r="N96" s="44"/>
      <c r="O96" s="44"/>
      <c r="P96" s="18"/>
    </row>
    <row r="97" spans="2:15" ht="20.100000000000001" customHeight="1" x14ac:dyDescent="0.25">
      <c r="B97" s="114" t="s">
        <v>103</v>
      </c>
      <c r="C97" s="98"/>
      <c r="D97" s="98"/>
      <c r="E97" s="98"/>
      <c r="F97" s="98"/>
      <c r="G97" s="98"/>
      <c r="H97" s="98"/>
      <c r="I97" s="98"/>
      <c r="J97" s="98"/>
      <c r="K97" s="98"/>
      <c r="L97" s="98"/>
      <c r="M97" s="98"/>
    </row>
    <row r="98" spans="2:15" ht="10.050000000000001" customHeight="1" thickBot="1" x14ac:dyDescent="0.3"/>
    <row r="99" spans="2:15" s="20" customFormat="1" ht="20.100000000000001" customHeight="1" thickTop="1" thickBot="1" x14ac:dyDescent="0.35">
      <c r="B99" s="17" t="s">
        <v>100</v>
      </c>
      <c r="C99" s="20" t="s">
        <v>102</v>
      </c>
      <c r="J99" s="17"/>
      <c r="L99" s="7"/>
      <c r="M99" s="61" t="s">
        <v>140</v>
      </c>
    </row>
    <row r="100" spans="2:15" s="20" customFormat="1" ht="20.100000000000001" customHeight="1" thickTop="1" x14ac:dyDescent="0.3">
      <c r="B100" s="17" t="s">
        <v>101</v>
      </c>
      <c r="C100" s="20" t="s">
        <v>104</v>
      </c>
      <c r="J100" s="17"/>
      <c r="L100" s="9"/>
      <c r="M100" s="61" t="s">
        <v>140</v>
      </c>
    </row>
    <row r="101" spans="2:15" ht="20.100000000000001" customHeight="1" thickBot="1" x14ac:dyDescent="0.3">
      <c r="B101" s="17" t="s">
        <v>105</v>
      </c>
      <c r="C101" s="99" t="s">
        <v>108</v>
      </c>
      <c r="D101" s="99"/>
      <c r="E101" s="99"/>
      <c r="F101" s="99"/>
      <c r="G101" s="99"/>
      <c r="H101" s="99"/>
      <c r="L101" s="63">
        <f>IF(L95&gt;=0, L95-(SUM(L99:L100)), (SUM(L99:L100))-L95)</f>
        <v>0</v>
      </c>
      <c r="M101" s="61" t="s">
        <v>140</v>
      </c>
    </row>
    <row r="102" spans="2:15" ht="20.100000000000001" customHeight="1" thickTop="1" thickBot="1" x14ac:dyDescent="0.3"/>
    <row r="103" spans="2:15" ht="20.100000000000001" customHeight="1" thickTop="1" thickBot="1" x14ac:dyDescent="0.3">
      <c r="B103" s="17" t="s">
        <v>106</v>
      </c>
      <c r="C103" s="89" t="s">
        <v>216</v>
      </c>
      <c r="D103" s="89"/>
      <c r="E103" s="89"/>
      <c r="F103" s="89"/>
      <c r="G103" s="89"/>
      <c r="H103" s="89"/>
      <c r="L103" s="7"/>
    </row>
    <row r="104" spans="2:15" ht="10.050000000000001" customHeight="1" thickTop="1" x14ac:dyDescent="0.25">
      <c r="N104" s="64"/>
      <c r="O104" s="64"/>
    </row>
    <row r="105" spans="2:15" ht="20.100000000000001" customHeight="1" thickBot="1" x14ac:dyDescent="0.3">
      <c r="B105" s="113" t="s">
        <v>107</v>
      </c>
      <c r="C105" s="113"/>
      <c r="D105" s="113"/>
      <c r="E105" s="113"/>
      <c r="F105" s="113"/>
      <c r="G105" s="113"/>
      <c r="H105" s="113"/>
      <c r="I105" s="113"/>
      <c r="J105" s="113"/>
      <c r="L105" s="60">
        <f>IF(L101&gt;=L103, L101-(SUM(L103:L103)), "("&amp;(SUM(L103:L103))-L101&amp;")")</f>
        <v>0</v>
      </c>
      <c r="M105" s="61" t="s">
        <v>140</v>
      </c>
    </row>
    <row r="106" spans="2:15" ht="10.050000000000001" customHeight="1" thickTop="1" x14ac:dyDescent="0.25"/>
    <row r="107" spans="2:15" ht="20.100000000000001" customHeight="1" x14ac:dyDescent="0.25">
      <c r="B107" s="107" t="s">
        <v>192</v>
      </c>
      <c r="C107" s="108"/>
      <c r="D107" s="108"/>
      <c r="E107" s="108"/>
      <c r="F107" s="108"/>
      <c r="G107" s="108"/>
      <c r="H107" s="108"/>
      <c r="I107" s="108"/>
      <c r="J107" s="108"/>
      <c r="K107" s="108"/>
      <c r="L107" s="109"/>
    </row>
    <row r="108" spans="2:15" ht="20.100000000000001" customHeight="1" x14ac:dyDescent="0.25">
      <c r="B108" s="110"/>
      <c r="C108" s="111"/>
      <c r="D108" s="111"/>
      <c r="E108" s="111"/>
      <c r="F108" s="111"/>
      <c r="G108" s="111"/>
      <c r="H108" s="111"/>
      <c r="I108" s="111"/>
      <c r="J108" s="111"/>
      <c r="K108" s="111"/>
      <c r="L108" s="112"/>
    </row>
    <row r="109" spans="2:15" ht="10.050000000000001" customHeight="1" x14ac:dyDescent="0.25">
      <c r="B109" s="20"/>
      <c r="J109" s="14"/>
      <c r="L109" s="44"/>
    </row>
    <row r="110" spans="2:15" ht="20.100000000000001" customHeight="1" x14ac:dyDescent="0.25">
      <c r="B110" s="106" t="s">
        <v>215</v>
      </c>
      <c r="C110" s="106"/>
      <c r="D110" s="106"/>
      <c r="E110" s="106"/>
      <c r="F110" s="106"/>
      <c r="G110" s="106"/>
      <c r="H110" s="106"/>
      <c r="I110" s="106"/>
      <c r="J110" s="106"/>
      <c r="K110" s="106"/>
      <c r="L110" s="106"/>
      <c r="M110" s="106"/>
    </row>
    <row r="111" spans="2:15" ht="10.050000000000001" customHeight="1" thickBot="1" x14ac:dyDescent="0.3">
      <c r="E111" s="104"/>
      <c r="F111" s="104"/>
      <c r="G111" s="104"/>
    </row>
    <row r="112" spans="2:15" ht="21" customHeight="1" thickBot="1" x14ac:dyDescent="0.3">
      <c r="D112" s="141" t="s">
        <v>166</v>
      </c>
      <c r="E112" s="142"/>
      <c r="F112" s="143"/>
      <c r="G112" s="136" t="s">
        <v>163</v>
      </c>
      <c r="H112" s="138" t="s">
        <v>164</v>
      </c>
      <c r="I112" s="140" t="s">
        <v>182</v>
      </c>
      <c r="J112" s="140" t="s">
        <v>165</v>
      </c>
      <c r="L112" s="15"/>
      <c r="M112" s="130" t="s">
        <v>181</v>
      </c>
      <c r="N112" s="131"/>
      <c r="O112" s="132"/>
    </row>
    <row r="113" spans="2:15" ht="25.2" customHeight="1" thickBot="1" x14ac:dyDescent="0.3">
      <c r="B113" s="14"/>
      <c r="D113" s="144"/>
      <c r="E113" s="145"/>
      <c r="F113" s="146"/>
      <c r="G113" s="137"/>
      <c r="H113" s="139"/>
      <c r="I113" s="140"/>
      <c r="J113" s="140"/>
      <c r="L113" s="15"/>
      <c r="M113" s="133"/>
      <c r="N113" s="134"/>
      <c r="O113" s="135"/>
    </row>
    <row r="114" spans="2:15" ht="20.100000000000001" customHeight="1" x14ac:dyDescent="0.25">
      <c r="B114" s="14"/>
      <c r="D114" s="153" t="s">
        <v>142</v>
      </c>
      <c r="E114" s="154"/>
      <c r="F114" s="155"/>
      <c r="G114" s="76">
        <v>0</v>
      </c>
      <c r="H114" s="66"/>
      <c r="I114" s="65">
        <v>0</v>
      </c>
      <c r="J114" s="67">
        <v>0</v>
      </c>
      <c r="L114" s="80"/>
      <c r="M114" s="127" t="s">
        <v>176</v>
      </c>
      <c r="N114" s="117" t="s">
        <v>178</v>
      </c>
      <c r="O114" s="118"/>
    </row>
    <row r="115" spans="2:15" ht="20.100000000000001" customHeight="1" x14ac:dyDescent="0.25">
      <c r="B115" s="14"/>
      <c r="D115" s="147" t="s">
        <v>143</v>
      </c>
      <c r="E115" s="148"/>
      <c r="F115" s="149"/>
      <c r="G115" s="74">
        <v>5000</v>
      </c>
      <c r="H115" s="68">
        <v>15000</v>
      </c>
      <c r="I115" s="68">
        <v>0</v>
      </c>
      <c r="J115" s="69">
        <v>0.01</v>
      </c>
      <c r="M115" s="127"/>
      <c r="N115" s="117"/>
      <c r="O115" s="118"/>
    </row>
    <row r="116" spans="2:15" ht="20.100000000000001" customHeight="1" x14ac:dyDescent="0.25">
      <c r="B116" s="14"/>
      <c r="D116" s="150" t="s">
        <v>144</v>
      </c>
      <c r="E116" s="151"/>
      <c r="F116" s="152"/>
      <c r="G116" s="75">
        <v>20000</v>
      </c>
      <c r="H116" s="70">
        <v>15000</v>
      </c>
      <c r="I116" s="70">
        <v>150</v>
      </c>
      <c r="J116" s="67">
        <v>0.03</v>
      </c>
      <c r="L116" s="20"/>
      <c r="M116" s="128" t="s">
        <v>176</v>
      </c>
      <c r="N116" s="119" t="s">
        <v>179</v>
      </c>
      <c r="O116" s="120"/>
    </row>
    <row r="117" spans="2:15" ht="20.100000000000001" customHeight="1" x14ac:dyDescent="0.25">
      <c r="B117" s="14"/>
      <c r="D117" s="147" t="s">
        <v>145</v>
      </c>
      <c r="E117" s="148"/>
      <c r="F117" s="149"/>
      <c r="G117" s="74">
        <v>35000</v>
      </c>
      <c r="H117" s="68">
        <v>15000</v>
      </c>
      <c r="I117" s="68">
        <v>600</v>
      </c>
      <c r="J117" s="69">
        <v>0.06</v>
      </c>
      <c r="L117" s="20"/>
      <c r="M117" s="128"/>
      <c r="N117" s="119"/>
      <c r="O117" s="120"/>
    </row>
    <row r="118" spans="2:15" ht="20.100000000000001" customHeight="1" x14ac:dyDescent="0.25">
      <c r="B118" s="14"/>
      <c r="D118" s="150" t="s">
        <v>146</v>
      </c>
      <c r="E118" s="151"/>
      <c r="F118" s="152"/>
      <c r="G118" s="75">
        <v>50000</v>
      </c>
      <c r="H118" s="70">
        <v>20000</v>
      </c>
      <c r="I118" s="70">
        <v>1500</v>
      </c>
      <c r="J118" s="67">
        <v>0.11</v>
      </c>
      <c r="L118" s="19"/>
      <c r="M118" s="127" t="s">
        <v>176</v>
      </c>
      <c r="N118" s="121" t="s">
        <v>180</v>
      </c>
      <c r="O118" s="118"/>
    </row>
    <row r="119" spans="2:15" ht="20.100000000000001" customHeight="1" thickBot="1" x14ac:dyDescent="0.3">
      <c r="B119" s="14"/>
      <c r="D119" s="147" t="s">
        <v>147</v>
      </c>
      <c r="E119" s="148"/>
      <c r="F119" s="149"/>
      <c r="G119" s="74">
        <v>70000</v>
      </c>
      <c r="H119" s="68">
        <v>30000</v>
      </c>
      <c r="I119" s="68">
        <v>3700</v>
      </c>
      <c r="J119" s="69">
        <v>0.19</v>
      </c>
      <c r="L119" s="19"/>
      <c r="M119" s="129"/>
      <c r="N119" s="122"/>
      <c r="O119" s="123"/>
    </row>
    <row r="120" spans="2:15" ht="20.100000000000001" customHeight="1" x14ac:dyDescent="0.25">
      <c r="B120" s="14"/>
      <c r="D120" s="150" t="s">
        <v>148</v>
      </c>
      <c r="E120" s="151"/>
      <c r="F120" s="152"/>
      <c r="G120" s="75">
        <v>100000</v>
      </c>
      <c r="H120" s="70">
        <v>300000</v>
      </c>
      <c r="I120" s="70">
        <v>9400</v>
      </c>
      <c r="J120" s="67">
        <v>0.25</v>
      </c>
      <c r="L120" s="19"/>
      <c r="M120" s="78"/>
      <c r="N120" s="79"/>
      <c r="O120" s="79"/>
    </row>
    <row r="121" spans="2:15" ht="20.100000000000001" customHeight="1" x14ac:dyDescent="0.25">
      <c r="B121" s="14"/>
      <c r="D121" s="147" t="s">
        <v>149</v>
      </c>
      <c r="E121" s="148"/>
      <c r="F121" s="149"/>
      <c r="G121" s="74">
        <v>400000</v>
      </c>
      <c r="H121" s="68">
        <v>200000</v>
      </c>
      <c r="I121" s="68">
        <v>84400</v>
      </c>
      <c r="J121" s="71">
        <v>0.26</v>
      </c>
      <c r="L121" s="19"/>
      <c r="M121" s="78"/>
      <c r="N121" s="79"/>
      <c r="O121" s="79"/>
    </row>
    <row r="122" spans="2:15" ht="20.100000000000001" customHeight="1" x14ac:dyDescent="0.25">
      <c r="B122" s="14"/>
      <c r="D122" s="150" t="s">
        <v>150</v>
      </c>
      <c r="E122" s="151"/>
      <c r="F122" s="152"/>
      <c r="G122" s="75">
        <v>600000</v>
      </c>
      <c r="H122" s="70">
        <v>1400000</v>
      </c>
      <c r="I122" s="70">
        <v>136400</v>
      </c>
      <c r="J122" s="66">
        <v>0.28000000000000003</v>
      </c>
      <c r="L122" s="19"/>
    </row>
    <row r="123" spans="2:15" ht="20.100000000000001" customHeight="1" thickBot="1" x14ac:dyDescent="0.3">
      <c r="B123" s="14"/>
      <c r="D123" s="124" t="s">
        <v>167</v>
      </c>
      <c r="E123" s="125"/>
      <c r="F123" s="126"/>
      <c r="G123" s="77">
        <v>2000000</v>
      </c>
      <c r="H123" s="72"/>
      <c r="I123" s="72">
        <v>528400</v>
      </c>
      <c r="J123" s="73">
        <v>0.3</v>
      </c>
      <c r="L123" s="19"/>
    </row>
    <row r="125" spans="2:15" ht="20.100000000000001" hidden="1" customHeight="1" x14ac:dyDescent="0.25">
      <c r="D125" s="14" t="s">
        <v>168</v>
      </c>
    </row>
    <row r="126" spans="2:15" ht="20.100000000000001" hidden="1" customHeight="1" x14ac:dyDescent="0.25">
      <c r="D126" s="14" t="s">
        <v>169</v>
      </c>
    </row>
    <row r="127" spans="2:15" ht="20.100000000000001" hidden="1" customHeight="1" x14ac:dyDescent="0.25">
      <c r="D127" s="14" t="s">
        <v>170</v>
      </c>
    </row>
    <row r="128" spans="2:15" ht="20.100000000000001" hidden="1" customHeight="1" x14ac:dyDescent="0.25">
      <c r="D128" s="14" t="s">
        <v>171</v>
      </c>
    </row>
    <row r="129" spans="4:4" ht="20.100000000000001" hidden="1" customHeight="1" x14ac:dyDescent="0.25">
      <c r="D129" s="20" t="s">
        <v>172</v>
      </c>
    </row>
  </sheetData>
  <sheetProtection algorithmName="SHA-512" hashValue="4rX47JWH5FHkILwg+Qxc926BB9T1rtv2P/7g2QzXVzKH5JBZxdtR6anJgBqxPTB+e5FIucfjSbLYBd91bUjdRQ==" saltValue="bQvKwCdM+nkfW78wbhD1PA==" spinCount="100000" sheet="1" objects="1" scenarios="1"/>
  <mergeCells count="114">
    <mergeCell ref="N114:O115"/>
    <mergeCell ref="N116:O117"/>
    <mergeCell ref="N118:O119"/>
    <mergeCell ref="D123:F123"/>
    <mergeCell ref="M114:M115"/>
    <mergeCell ref="M116:M117"/>
    <mergeCell ref="M118:M119"/>
    <mergeCell ref="M112:O113"/>
    <mergeCell ref="G112:G113"/>
    <mergeCell ref="H112:H113"/>
    <mergeCell ref="I112:I113"/>
    <mergeCell ref="J112:J113"/>
    <mergeCell ref="D112:F113"/>
    <mergeCell ref="D117:F117"/>
    <mergeCell ref="D118:F118"/>
    <mergeCell ref="D119:F119"/>
    <mergeCell ref="D120:F120"/>
    <mergeCell ref="D121:F121"/>
    <mergeCell ref="D122:F122"/>
    <mergeCell ref="D114:F114"/>
    <mergeCell ref="D115:F115"/>
    <mergeCell ref="D116:F116"/>
    <mergeCell ref="B97:M97"/>
    <mergeCell ref="C51:G51"/>
    <mergeCell ref="C35:G35"/>
    <mergeCell ref="C36:G36"/>
    <mergeCell ref="C69:G69"/>
    <mergeCell ref="C81:I81"/>
    <mergeCell ref="F74:G74"/>
    <mergeCell ref="C70:G70"/>
    <mergeCell ref="C75:G75"/>
    <mergeCell ref="C46:G46"/>
    <mergeCell ref="C64:G64"/>
    <mergeCell ref="C80:G80"/>
    <mergeCell ref="C47:G47"/>
    <mergeCell ref="C79:G79"/>
    <mergeCell ref="C78:F78"/>
    <mergeCell ref="C71:G71"/>
    <mergeCell ref="B90:M90"/>
    <mergeCell ref="B84:M84"/>
    <mergeCell ref="I59:I63"/>
    <mergeCell ref="I42:I58"/>
    <mergeCell ref="C82:I82"/>
    <mergeCell ref="C39:G39"/>
    <mergeCell ref="C40:G40"/>
    <mergeCell ref="C41:G41"/>
    <mergeCell ref="C26:H26"/>
    <mergeCell ref="C27:H27"/>
    <mergeCell ref="C28:H28"/>
    <mergeCell ref="C29:I29"/>
    <mergeCell ref="C30:I30"/>
    <mergeCell ref="C34:G34"/>
    <mergeCell ref="C24:H24"/>
    <mergeCell ref="C37:G37"/>
    <mergeCell ref="E111:G111"/>
    <mergeCell ref="C72:F72"/>
    <mergeCell ref="C73:E73"/>
    <mergeCell ref="C50:G50"/>
    <mergeCell ref="C52:G52"/>
    <mergeCell ref="C53:G53"/>
    <mergeCell ref="H42:H58"/>
    <mergeCell ref="B110:M110"/>
    <mergeCell ref="C61:G61"/>
    <mergeCell ref="C63:G63"/>
    <mergeCell ref="H59:H63"/>
    <mergeCell ref="B107:L108"/>
    <mergeCell ref="B105:J105"/>
    <mergeCell ref="C95:H95"/>
    <mergeCell ref="C101:H101"/>
    <mergeCell ref="C103:H103"/>
    <mergeCell ref="B32:M32"/>
    <mergeCell ref="C65:G65"/>
    <mergeCell ref="C66:G66"/>
    <mergeCell ref="C68:G68"/>
    <mergeCell ref="C88:H88"/>
    <mergeCell ref="C42:G42"/>
    <mergeCell ref="C59:G59"/>
    <mergeCell ref="C43:G43"/>
    <mergeCell ref="C44:G44"/>
    <mergeCell ref="C48:G48"/>
    <mergeCell ref="C49:G49"/>
    <mergeCell ref="H38:H41"/>
    <mergeCell ref="C45:G45"/>
    <mergeCell ref="I38:I41"/>
    <mergeCell ref="C54:G54"/>
    <mergeCell ref="C55:G55"/>
    <mergeCell ref="C57:G57"/>
    <mergeCell ref="C58:G58"/>
    <mergeCell ref="C56:G56"/>
    <mergeCell ref="C76:G76"/>
    <mergeCell ref="E1:I1"/>
    <mergeCell ref="I64:I68"/>
    <mergeCell ref="H64:H68"/>
    <mergeCell ref="C60:G60"/>
    <mergeCell ref="C62:G62"/>
    <mergeCell ref="C13:H13"/>
    <mergeCell ref="C14:H14"/>
    <mergeCell ref="C15:H15"/>
    <mergeCell ref="C18:H18"/>
    <mergeCell ref="C19:H19"/>
    <mergeCell ref="C21:H21"/>
    <mergeCell ref="C22:H22"/>
    <mergeCell ref="B10:M10"/>
    <mergeCell ref="C20:H20"/>
    <mergeCell ref="C12:H12"/>
    <mergeCell ref="G5:M5"/>
    <mergeCell ref="G6:M6"/>
    <mergeCell ref="G7:M7"/>
    <mergeCell ref="G8:M8"/>
    <mergeCell ref="B2:M2"/>
    <mergeCell ref="B3:M3"/>
    <mergeCell ref="C67:G67"/>
    <mergeCell ref="C23:I23"/>
    <mergeCell ref="C25:H25"/>
  </mergeCells>
  <dataValidations count="13">
    <dataValidation type="whole" operator="lessThan" allowBlank="1" showInputMessage="1" showErrorMessage="1" errorTitle="HARAP MAAF" error="Amaun yang di isi adalah melebihi dari amaun yang dibenarkan. Mohon untuk isi semula." sqref="I35 I71" xr:uid="{A6CF6A42-A546-4E76-BFF2-CE397C59CA74}">
      <formula1>8001</formula1>
    </dataValidation>
    <dataValidation type="whole" operator="lessThan" allowBlank="1" showInputMessage="1" showErrorMessage="1" errorTitle="HARAP MAAF" error="Amaun yang di isi adalah melebihi dari amaun yang dibenarkan. Mohon untuk isi semula." sqref="I36" xr:uid="{66D2B66E-262E-44C5-970B-989F0294757D}">
      <formula1>6001</formula1>
    </dataValidation>
    <dataValidation type="whole" operator="lessThan" allowBlank="1" showInputMessage="1" showErrorMessage="1" errorTitle="HARAP MAAF" error="Amaun yang di isi adalah melebihi dari amaun yang dibenarkan. Mohon untuk isi semula." sqref="I38" xr:uid="{CF355AE8-72B6-4440-A821-4F974480DAC9}">
      <formula1>7001</formula1>
    </dataValidation>
    <dataValidation type="whole" operator="lessThan" allowBlank="1" showInputMessage="1" showErrorMessage="1" errorTitle="HARAP MAAF" error="Amaun yang di isi adalah melebihi dari amaun yang dibenarkan. Mohon untuk isi semula." sqref="I42" xr:uid="{A557FC8F-5BC2-4B70-ABBD-BC8FB6257371}">
      <formula1>10001</formula1>
    </dataValidation>
    <dataValidation type="whole" operator="lessThan" allowBlank="1" showInputMessage="1" showErrorMessage="1" errorTitle="HARAP MAAF" error="Amaun yang di isi adalah melebihi dari amaun yang dibenarkan. Mohon untuk isi semula." sqref="I59 I80" xr:uid="{312E0D46-8516-4BDB-A5EE-CF5C319CBFC0}">
      <formula1>2501</formula1>
    </dataValidation>
    <dataValidation type="whole" operator="lessThan" allowBlank="1" showInputMessage="1" showErrorMessage="1" errorTitle="HARAP MAAF" error="Amaun yang di isi adalah melebihi dari amaun yang dibenarkan. Mohon untuk isi semula." sqref="I64:I68 I69" xr:uid="{60AA3E81-692C-4375-B9B8-A21108F4AF83}">
      <formula1>1001</formula1>
    </dataValidation>
    <dataValidation type="whole" operator="lessThan" allowBlank="1" showInputMessage="1" showErrorMessage="1" errorTitle="HARAP MAAF" error="Amaun yang di isi adalah melebihi dari amaun yang dibenarkan. Mohon untuk isi semula." sqref="I70 I77" xr:uid="{E013D291-76B8-4AFF-8CD9-C8D24C4CFAA6}">
      <formula1>3001</formula1>
    </dataValidation>
    <dataValidation type="whole" operator="equal" allowBlank="1" showInputMessage="1" showErrorMessage="1" errorTitle="HARAP MAAF" error="Amaun yang di isi adalah melebihi dari amaun yang dibenarkan. Mohon untuk isi semula." sqref="I72" xr:uid="{C2CC70A5-DB05-421C-8687-EAD4569169DB}">
      <formula1>4000</formula1>
    </dataValidation>
    <dataValidation type="whole" operator="equal" allowBlank="1" showInputMessage="1" showErrorMessage="1" errorTitle="HARAP MAAF" error="Amaun yang di isi adalah melebihi dari amaun yang dibenarkan. Mohon untuk isi semula." sqref="I73" xr:uid="{778DEE39-A528-4A1A-86BE-5269A93C3F55}">
      <formula1>6001</formula1>
    </dataValidation>
    <dataValidation type="whole" operator="lessThan" allowBlank="1" showInputMessage="1" showErrorMessage="1" errorTitle="HARAP MAAF" error="Amaun yang di isi adalah melebihi dari amaun yang dibenarkan. Mohon untuk isi semula." sqref="I79" xr:uid="{228898E1-F56D-44B2-8223-E8FB8FCF28A4}">
      <formula1>351</formula1>
    </dataValidation>
    <dataValidation type="list" allowBlank="1" showInputMessage="1" showErrorMessage="1" sqref="G8:M8" xr:uid="{DDF983C6-36E1-4377-B7ED-0EC2E15A5B86}">
      <formula1>$D$125:$D$129</formula1>
    </dataValidation>
    <dataValidation type="whole" operator="equal" allowBlank="1" showInputMessage="1" showErrorMessage="1" errorTitle="HARAP MAAF" error="Amaun yang di isi adalah melebihi dari amaun yang dibenarkan. Mohon untuk isi semula." sqref="I37" xr:uid="{E1A55C70-BFBD-4689-8D45-68D39DC1F76E}">
      <formula1>7001</formula1>
    </dataValidation>
    <dataValidation type="whole" operator="lessThan" allowBlank="1" showInputMessage="1" showErrorMessage="1" errorTitle="HARAP MAAF" error="Amaun yang di isi adalah melebihi dari amaun yang dibenarkan. Mohon untuk isi semula." sqref="I78" xr:uid="{05F30653-4498-4CA9-ADC2-623AE2FE347A}">
      <formula1>4001</formula1>
    </dataValidation>
  </dataValidations>
  <hyperlinks>
    <hyperlink ref="N114:N115" r:id="rId1" display="KU 4/2024: Pencukaian Individu Bermastautin Bahagian I - Hadiah Atau Sumbangan Dan Potongan Yang Dibenarkan" xr:uid="{A3799DDB-DD40-4855-9369-8D0C18F6BB4C}"/>
    <hyperlink ref="N116:N117" r:id="rId2" display="KU 5/2022: Pencukaian Individu Bermastautin Bahagian II - Pengiraan Jumlah Pendapatan dan Pendapatan Yang Boleh Dikenakan Cukai" xr:uid="{FFB805C1-4B19-4C7A-8887-F107975936A4}"/>
    <hyperlink ref="N118:N119" r:id="rId3" display="KU 3/2023: Pencukaian Individu Bermastautin Bahagian III - Pengiraan Cukai Dan Cukai Kena Bayar" xr:uid="{E2C527E0-4291-41BB-81A8-6D5BC220E496}"/>
  </hyperlinks>
  <pageMargins left="0.7" right="0.7" top="0.75" bottom="0.75" header="0.3" footer="0.3"/>
  <pageSetup paperSize="9" orientation="portrait"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EECEC7-7FED-484D-93D7-3CBFE586719C}">
  <sheetPr codeName="Sheet2"/>
  <dimension ref="B2:T22"/>
  <sheetViews>
    <sheetView showGridLines="0" workbookViewId="0">
      <selection activeCell="L17" sqref="L17:Q17"/>
    </sheetView>
  </sheetViews>
  <sheetFormatPr defaultRowHeight="20.100000000000001" customHeight="1" x14ac:dyDescent="0.3"/>
  <cols>
    <col min="1" max="1" width="2.77734375" customWidth="1"/>
    <col min="2" max="2" width="8.5546875" customWidth="1"/>
    <col min="3" max="3" width="9.109375" customWidth="1"/>
    <col min="4" max="4" width="9.44140625" customWidth="1"/>
    <col min="5" max="5" width="10.5546875" customWidth="1"/>
    <col min="6" max="6" width="9.77734375" customWidth="1"/>
    <col min="7" max="7" width="13.88671875" customWidth="1"/>
    <col min="8" max="8" width="6" customWidth="1"/>
    <col min="9" max="9" width="9.88671875" customWidth="1"/>
    <col min="10" max="10" width="19.6640625" customWidth="1"/>
    <col min="11" max="11" width="3" customWidth="1"/>
    <col min="16" max="16" width="10.77734375" customWidth="1"/>
    <col min="17" max="17" width="13" customWidth="1"/>
    <col min="18" max="18" width="5.6640625" customWidth="1"/>
    <col min="19" max="19" width="10" customWidth="1"/>
    <col min="20" max="20" width="17.5546875" customWidth="1"/>
  </cols>
  <sheetData>
    <row r="2" spans="2:20" ht="20.100000000000001" customHeight="1" thickBot="1" x14ac:dyDescent="0.35">
      <c r="B2" s="156" t="s">
        <v>110</v>
      </c>
      <c r="C2" s="156"/>
      <c r="D2" s="156"/>
      <c r="E2" s="156"/>
      <c r="F2" s="156"/>
      <c r="G2" s="156"/>
      <c r="H2" s="156"/>
      <c r="I2" s="156"/>
      <c r="J2" s="156"/>
      <c r="K2" s="156"/>
      <c r="L2" s="156"/>
      <c r="M2" s="156"/>
      <c r="N2" s="156"/>
      <c r="O2" s="156"/>
      <c r="P2" s="156"/>
      <c r="Q2" s="156"/>
      <c r="R2" s="156"/>
      <c r="S2" s="156"/>
      <c r="T2" s="156"/>
    </row>
    <row r="3" spans="2:20" ht="20.100000000000001" customHeight="1" thickTop="1" thickBot="1" x14ac:dyDescent="0.35">
      <c r="B3" s="157" t="s">
        <v>58</v>
      </c>
      <c r="C3" s="158"/>
      <c r="D3" s="158"/>
      <c r="E3" s="158"/>
      <c r="F3" s="158"/>
      <c r="G3" s="158"/>
      <c r="H3" s="158"/>
      <c r="I3" s="158"/>
      <c r="J3" s="158"/>
      <c r="L3" s="159" t="s">
        <v>63</v>
      </c>
      <c r="M3" s="159"/>
      <c r="N3" s="159"/>
      <c r="O3" s="159"/>
      <c r="P3" s="159"/>
      <c r="Q3" s="159"/>
      <c r="R3" s="159"/>
      <c r="S3" s="159"/>
      <c r="T3" s="159"/>
    </row>
    <row r="4" spans="2:20" s="14" customFormat="1" ht="20.100000000000001" customHeight="1" thickTop="1" thickBot="1" x14ac:dyDescent="0.3">
      <c r="B4" s="160" t="s">
        <v>62</v>
      </c>
      <c r="C4" s="160"/>
      <c r="D4" s="160"/>
      <c r="E4" s="160"/>
      <c r="F4" s="160"/>
      <c r="G4" s="160"/>
      <c r="H4" s="160"/>
      <c r="I4" s="160"/>
      <c r="J4" s="160"/>
      <c r="L4" s="160" t="s">
        <v>64</v>
      </c>
      <c r="M4" s="160"/>
      <c r="N4" s="160"/>
      <c r="O4" s="160"/>
      <c r="P4" s="160"/>
      <c r="Q4" s="160"/>
      <c r="R4" s="160"/>
      <c r="S4" s="160"/>
      <c r="T4" s="160"/>
    </row>
    <row r="5" spans="2:20" s="14" customFormat="1" ht="20.100000000000001" customHeight="1" thickTop="1" thickBot="1" x14ac:dyDescent="0.3">
      <c r="B5" s="163" t="s">
        <v>59</v>
      </c>
      <c r="C5" s="163"/>
      <c r="D5" s="163"/>
      <c r="E5" s="163"/>
      <c r="F5" s="163"/>
      <c r="G5" s="165" t="s">
        <v>153</v>
      </c>
      <c r="H5" s="161"/>
      <c r="I5" s="165" t="s">
        <v>60</v>
      </c>
      <c r="J5" s="165" t="s">
        <v>61</v>
      </c>
      <c r="L5" s="162" t="s">
        <v>59</v>
      </c>
      <c r="M5" s="162"/>
      <c r="N5" s="162"/>
      <c r="O5" s="162"/>
      <c r="P5" s="162"/>
      <c r="Q5" s="162" t="s">
        <v>154</v>
      </c>
      <c r="R5" s="161"/>
      <c r="S5" s="162" t="s">
        <v>60</v>
      </c>
      <c r="T5" s="162" t="s">
        <v>61</v>
      </c>
    </row>
    <row r="6" spans="2:20" s="14" customFormat="1" ht="20.100000000000001" customHeight="1" thickTop="1" thickBot="1" x14ac:dyDescent="0.3">
      <c r="B6" s="163"/>
      <c r="C6" s="163"/>
      <c r="D6" s="163"/>
      <c r="E6" s="163"/>
      <c r="F6" s="163"/>
      <c r="G6" s="165"/>
      <c r="H6" s="161"/>
      <c r="I6" s="165"/>
      <c r="J6" s="165"/>
      <c r="L6" s="162"/>
      <c r="M6" s="162"/>
      <c r="N6" s="162"/>
      <c r="O6" s="162"/>
      <c r="P6" s="162"/>
      <c r="Q6" s="162"/>
      <c r="R6" s="161"/>
      <c r="S6" s="162"/>
      <c r="T6" s="162"/>
    </row>
    <row r="7" spans="2:20" s="14" customFormat="1" ht="20.100000000000001" customHeight="1" thickTop="1" thickBot="1" x14ac:dyDescent="0.3">
      <c r="B7" s="15" t="s">
        <v>70</v>
      </c>
      <c r="L7" s="99" t="s">
        <v>57</v>
      </c>
      <c r="M7" s="99"/>
      <c r="N7" s="99"/>
      <c r="O7" s="99"/>
      <c r="P7" s="99"/>
    </row>
    <row r="8" spans="2:20" s="14" customFormat="1" ht="20.100000000000001" customHeight="1" thickTop="1" thickBot="1" x14ac:dyDescent="0.3">
      <c r="B8" s="14" t="s">
        <v>65</v>
      </c>
      <c r="G8" s="16">
        <v>2000</v>
      </c>
      <c r="H8" s="17" t="s">
        <v>69</v>
      </c>
      <c r="I8" s="10"/>
      <c r="J8" s="18">
        <f>G8*I8</f>
        <v>0</v>
      </c>
      <c r="L8" s="88" t="s">
        <v>65</v>
      </c>
      <c r="M8" s="88"/>
      <c r="N8" s="88"/>
      <c r="O8" s="88"/>
      <c r="P8" s="88"/>
      <c r="Q8" s="16">
        <v>1000</v>
      </c>
      <c r="R8" s="17" t="s">
        <v>69</v>
      </c>
      <c r="S8" s="10"/>
      <c r="T8" s="18">
        <f>Q8*S8</f>
        <v>0</v>
      </c>
    </row>
    <row r="9" spans="2:20" s="14" customFormat="1" ht="20.100000000000001" customHeight="1" thickTop="1" thickBot="1" x14ac:dyDescent="0.3">
      <c r="B9" s="89" t="s">
        <v>66</v>
      </c>
      <c r="C9" s="89"/>
      <c r="D9" s="89"/>
      <c r="E9" s="89"/>
      <c r="F9" s="89"/>
      <c r="G9" s="20"/>
      <c r="H9" s="20"/>
      <c r="I9" s="20"/>
      <c r="J9" s="21"/>
      <c r="L9" s="88" t="s">
        <v>66</v>
      </c>
      <c r="M9" s="88"/>
      <c r="N9" s="88"/>
      <c r="O9" s="88"/>
      <c r="P9" s="88"/>
      <c r="Q9" s="22"/>
      <c r="R9" s="17"/>
      <c r="S9" s="17"/>
      <c r="T9" s="18"/>
    </row>
    <row r="10" spans="2:20" s="14" customFormat="1" ht="20.100000000000001" customHeight="1" thickTop="1" thickBot="1" x14ac:dyDescent="0.3">
      <c r="B10" s="17" t="s">
        <v>67</v>
      </c>
      <c r="C10" s="20" t="s">
        <v>68</v>
      </c>
      <c r="G10" s="16">
        <v>2000</v>
      </c>
      <c r="H10" s="17" t="s">
        <v>69</v>
      </c>
      <c r="I10" s="10"/>
      <c r="J10" s="23">
        <f>G10*I10</f>
        <v>0</v>
      </c>
      <c r="L10" s="17" t="s">
        <v>67</v>
      </c>
      <c r="M10" s="164" t="s">
        <v>68</v>
      </c>
      <c r="N10" s="164"/>
      <c r="O10" s="164"/>
      <c r="P10" s="164"/>
      <c r="Q10" s="16">
        <v>1000</v>
      </c>
      <c r="R10" s="17" t="s">
        <v>69</v>
      </c>
      <c r="S10" s="10"/>
      <c r="T10" s="18">
        <f>Q10*S10</f>
        <v>0</v>
      </c>
    </row>
    <row r="11" spans="2:20" s="14" customFormat="1" ht="20.100000000000001" customHeight="1" thickTop="1" thickBot="1" x14ac:dyDescent="0.3">
      <c r="B11" s="17" t="s">
        <v>67</v>
      </c>
      <c r="C11" s="19" t="s">
        <v>190</v>
      </c>
      <c r="G11" s="16">
        <v>8000</v>
      </c>
      <c r="H11" s="17" t="s">
        <v>69</v>
      </c>
      <c r="I11" s="10"/>
      <c r="J11" s="23">
        <f>G11*I11</f>
        <v>0</v>
      </c>
      <c r="L11" s="17" t="s">
        <v>67</v>
      </c>
      <c r="M11" s="89" t="s">
        <v>191</v>
      </c>
      <c r="N11" s="89"/>
      <c r="O11" s="89"/>
      <c r="P11" s="89"/>
      <c r="Q11" s="16">
        <v>4000</v>
      </c>
      <c r="R11" s="17" t="s">
        <v>69</v>
      </c>
      <c r="S11" s="10"/>
      <c r="T11" s="18">
        <f>Q11*S11</f>
        <v>0</v>
      </c>
    </row>
    <row r="12" spans="2:20" s="14" customFormat="1" ht="20.100000000000001" customHeight="1" thickTop="1" thickBot="1" x14ac:dyDescent="0.3">
      <c r="B12" s="160" t="s">
        <v>7</v>
      </c>
      <c r="C12" s="160"/>
      <c r="D12" s="160"/>
      <c r="E12" s="160"/>
      <c r="F12" s="160"/>
      <c r="G12" s="16"/>
      <c r="H12" s="17"/>
      <c r="I12" s="17"/>
      <c r="J12" s="24">
        <f>J8+J10+J11</f>
        <v>0</v>
      </c>
      <c r="L12" s="167" t="s">
        <v>7</v>
      </c>
      <c r="M12" s="167"/>
      <c r="N12" s="167"/>
      <c r="O12" s="167"/>
      <c r="P12" s="167"/>
      <c r="Q12" s="167"/>
      <c r="T12" s="24">
        <f>T8+T10+T11</f>
        <v>0</v>
      </c>
    </row>
    <row r="13" spans="2:20" s="14" customFormat="1" ht="20.100000000000001" customHeight="1" x14ac:dyDescent="0.25">
      <c r="J13" s="25"/>
    </row>
    <row r="14" spans="2:20" s="20" customFormat="1" ht="20.100000000000001" customHeight="1" thickBot="1" x14ac:dyDescent="0.35">
      <c r="B14" s="15" t="s">
        <v>71</v>
      </c>
      <c r="L14" s="15" t="s">
        <v>71</v>
      </c>
    </row>
    <row r="15" spans="2:20" s="20" customFormat="1" ht="20.100000000000001" customHeight="1" thickTop="1" thickBot="1" x14ac:dyDescent="0.35">
      <c r="B15" s="17" t="s">
        <v>67</v>
      </c>
      <c r="C15" s="20" t="s">
        <v>72</v>
      </c>
      <c r="G15" s="16">
        <v>6000</v>
      </c>
      <c r="H15" s="17" t="s">
        <v>69</v>
      </c>
      <c r="I15" s="10"/>
      <c r="J15" s="26">
        <f>G15*I15</f>
        <v>0</v>
      </c>
      <c r="L15" s="17" t="s">
        <v>67</v>
      </c>
      <c r="M15" s="20" t="s">
        <v>76</v>
      </c>
      <c r="Q15" s="16">
        <v>3000</v>
      </c>
      <c r="R15" s="17" t="s">
        <v>69</v>
      </c>
      <c r="S15" s="10"/>
      <c r="T15" s="18">
        <f>Q15*S15</f>
        <v>0</v>
      </c>
    </row>
    <row r="16" spans="2:20" s="20" customFormat="1" ht="20.100000000000001" customHeight="1" thickTop="1" thickBot="1" x14ac:dyDescent="0.35">
      <c r="B16" s="27" t="s">
        <v>73</v>
      </c>
      <c r="C16" s="20" t="s">
        <v>74</v>
      </c>
      <c r="G16" s="16">
        <v>14000</v>
      </c>
      <c r="H16" s="17" t="s">
        <v>69</v>
      </c>
      <c r="I16" s="10"/>
      <c r="J16" s="28">
        <f>G16*I16</f>
        <v>0</v>
      </c>
      <c r="L16" s="29" t="s">
        <v>73</v>
      </c>
      <c r="M16" s="20" t="s">
        <v>74</v>
      </c>
      <c r="Q16" s="16">
        <v>7000</v>
      </c>
      <c r="R16" s="17" t="s">
        <v>69</v>
      </c>
      <c r="S16" s="10"/>
      <c r="T16" s="18">
        <f>Q16*S16</f>
        <v>0</v>
      </c>
    </row>
    <row r="17" spans="2:20" s="14" customFormat="1" ht="20.100000000000001" customHeight="1" thickTop="1" thickBot="1" x14ac:dyDescent="0.3">
      <c r="B17" s="160" t="s">
        <v>7</v>
      </c>
      <c r="C17" s="160"/>
      <c r="D17" s="160"/>
      <c r="E17" s="160"/>
      <c r="F17" s="160"/>
      <c r="J17" s="30">
        <f>J15+J16</f>
        <v>0</v>
      </c>
      <c r="L17" s="104" t="s">
        <v>7</v>
      </c>
      <c r="M17" s="104"/>
      <c r="N17" s="104"/>
      <c r="O17" s="104"/>
      <c r="P17" s="104"/>
      <c r="Q17" s="104"/>
      <c r="T17" s="24">
        <f>T15+T16</f>
        <v>0</v>
      </c>
    </row>
    <row r="18" spans="2:20" s="14" customFormat="1" ht="20.100000000000001" customHeight="1" x14ac:dyDescent="0.25">
      <c r="J18" s="21"/>
      <c r="T18" s="23"/>
    </row>
    <row r="19" spans="2:20" s="14" customFormat="1" ht="20.100000000000001" customHeight="1" thickBot="1" x14ac:dyDescent="0.3">
      <c r="B19" s="160" t="s">
        <v>75</v>
      </c>
      <c r="C19" s="160"/>
      <c r="D19" s="160"/>
      <c r="E19" s="160"/>
      <c r="F19" s="160"/>
      <c r="G19" s="160"/>
      <c r="H19" s="160"/>
      <c r="I19" s="160"/>
      <c r="J19" s="31">
        <f>J12+J17</f>
        <v>0</v>
      </c>
      <c r="L19" s="160" t="s">
        <v>75</v>
      </c>
      <c r="M19" s="160"/>
      <c r="N19" s="160"/>
      <c r="O19" s="160"/>
      <c r="P19" s="160"/>
      <c r="Q19" s="160"/>
      <c r="R19" s="160"/>
      <c r="S19" s="160"/>
      <c r="T19" s="31">
        <f>T12+T17</f>
        <v>0</v>
      </c>
    </row>
    <row r="20" spans="2:20" s="14" customFormat="1" ht="20.100000000000001" customHeight="1" thickTop="1" x14ac:dyDescent="0.25">
      <c r="J20" s="21"/>
    </row>
    <row r="21" spans="2:20" s="14" customFormat="1" ht="20.100000000000001" customHeight="1" thickBot="1" x14ac:dyDescent="0.3">
      <c r="B21" s="160" t="s">
        <v>75</v>
      </c>
      <c r="C21" s="160"/>
      <c r="D21" s="160"/>
      <c r="E21" s="160"/>
      <c r="F21" s="160"/>
      <c r="G21" s="160"/>
      <c r="H21" s="160"/>
      <c r="I21" s="160"/>
      <c r="J21" s="32">
        <f>J19+T19</f>
        <v>0</v>
      </c>
    </row>
    <row r="22" spans="2:20" ht="20.100000000000001" customHeight="1" thickTop="1" x14ac:dyDescent="0.3">
      <c r="J22" s="166"/>
      <c r="K22" s="166"/>
      <c r="L22" s="166"/>
      <c r="M22" s="33"/>
      <c r="N22" s="34"/>
    </row>
  </sheetData>
  <sheetProtection algorithmName="SHA-512" hashValue="IKkyUKBMve3KAqVUB25v+BMIGUoYTilmhwRd5mHmkOKWDdLtMLd/pzcmNLs0fLNse5VtvDh+jW1fchURub3FdQ==" saltValue="CBlZFRyl5oAKyc+2LXNWSQ==" spinCount="100000" sheet="1" selectLockedCells="1"/>
  <mergeCells count="29">
    <mergeCell ref="B9:F9"/>
    <mergeCell ref="J22:L22"/>
    <mergeCell ref="L19:S19"/>
    <mergeCell ref="L12:Q12"/>
    <mergeCell ref="L17:Q17"/>
    <mergeCell ref="B12:F12"/>
    <mergeCell ref="B21:I21"/>
    <mergeCell ref="B17:F17"/>
    <mergeCell ref="B19:I19"/>
    <mergeCell ref="M11:P11"/>
    <mergeCell ref="L7:P7"/>
    <mergeCell ref="L8:P8"/>
    <mergeCell ref="L9:P9"/>
    <mergeCell ref="M10:P10"/>
    <mergeCell ref="G5:G6"/>
    <mergeCell ref="H5:H6"/>
    <mergeCell ref="I5:I6"/>
    <mergeCell ref="J5:J6"/>
    <mergeCell ref="B2:T2"/>
    <mergeCell ref="B3:J3"/>
    <mergeCell ref="L3:T3"/>
    <mergeCell ref="L4:T4"/>
    <mergeCell ref="R5:R6"/>
    <mergeCell ref="L5:P6"/>
    <mergeCell ref="Q5:Q6"/>
    <mergeCell ref="S5:S6"/>
    <mergeCell ref="B4:J4"/>
    <mergeCell ref="B5:F6"/>
    <mergeCell ref="T5:T6"/>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0B54AF-1F5A-4436-A0EA-175D41BC1E94}">
  <dimension ref="B1:M8"/>
  <sheetViews>
    <sheetView showGridLines="0" workbookViewId="0">
      <selection activeCell="C2" sqref="C2:M3"/>
    </sheetView>
  </sheetViews>
  <sheetFormatPr defaultRowHeight="19.95" customHeight="1" x14ac:dyDescent="0.3"/>
  <cols>
    <col min="9" max="9" width="13" customWidth="1"/>
    <col min="10" max="10" width="14.109375" customWidth="1"/>
    <col min="11" max="11" width="14.33203125" customWidth="1"/>
    <col min="12" max="12" width="6.21875" customWidth="1"/>
    <col min="13" max="13" width="15.88671875" customWidth="1"/>
  </cols>
  <sheetData>
    <row r="1" spans="2:13" ht="19.95" customHeight="1" thickBot="1" x14ac:dyDescent="0.35"/>
    <row r="2" spans="2:13" ht="19.95" customHeight="1" thickBot="1" x14ac:dyDescent="0.35">
      <c r="B2" s="168" t="s">
        <v>78</v>
      </c>
      <c r="C2" s="170" t="s">
        <v>123</v>
      </c>
      <c r="D2" s="170"/>
      <c r="E2" s="170"/>
      <c r="F2" s="170"/>
      <c r="G2" s="170"/>
      <c r="H2" s="170"/>
      <c r="I2" s="170"/>
      <c r="J2" s="170"/>
      <c r="K2" s="170"/>
      <c r="L2" s="170"/>
      <c r="M2" s="171"/>
    </row>
    <row r="3" spans="2:13" s="1" customFormat="1" ht="19.95" customHeight="1" thickTop="1" thickBot="1" x14ac:dyDescent="0.35">
      <c r="B3" s="169"/>
      <c r="C3" s="172"/>
      <c r="D3" s="172"/>
      <c r="E3" s="172"/>
      <c r="F3" s="172"/>
      <c r="G3" s="172"/>
      <c r="H3" s="172"/>
      <c r="I3" s="172"/>
      <c r="J3" s="172"/>
      <c r="K3" s="172"/>
      <c r="L3" s="172"/>
      <c r="M3" s="173"/>
    </row>
    <row r="4" spans="2:13" ht="19.95" customHeight="1" thickBot="1" x14ac:dyDescent="0.35">
      <c r="B4" s="2"/>
      <c r="C4" s="2" t="s">
        <v>124</v>
      </c>
      <c r="D4" s="2" t="s">
        <v>125</v>
      </c>
      <c r="E4" s="2"/>
      <c r="F4" s="2"/>
      <c r="G4" s="2"/>
      <c r="H4" s="2"/>
      <c r="I4" s="2"/>
      <c r="J4" s="2"/>
      <c r="K4" s="2"/>
      <c r="L4" s="2"/>
      <c r="M4" s="2"/>
    </row>
    <row r="5" spans="2:13" ht="21.6" customHeight="1" thickTop="1" thickBot="1" x14ac:dyDescent="0.35">
      <c r="B5" s="2"/>
      <c r="C5" s="2"/>
      <c r="D5" s="3" t="s">
        <v>128</v>
      </c>
      <c r="E5" s="2"/>
      <c r="F5" s="2"/>
      <c r="G5" s="2"/>
      <c r="H5" s="2"/>
      <c r="I5" s="2"/>
      <c r="J5" s="6" t="s">
        <v>41</v>
      </c>
      <c r="K5" s="12"/>
      <c r="L5" s="11"/>
      <c r="M5" s="174"/>
    </row>
    <row r="6" spans="2:13" ht="19.95" customHeight="1" thickTop="1" thickBot="1" x14ac:dyDescent="0.35">
      <c r="B6" s="2"/>
      <c r="C6" s="2"/>
      <c r="D6" s="3" t="s">
        <v>133</v>
      </c>
      <c r="E6" s="2"/>
      <c r="F6" s="2"/>
      <c r="G6" s="2"/>
      <c r="H6" s="2"/>
      <c r="I6" s="2"/>
      <c r="J6" s="4" t="s">
        <v>54</v>
      </c>
      <c r="K6" s="12"/>
      <c r="L6" s="5"/>
      <c r="M6" s="174"/>
    </row>
    <row r="7" spans="2:13" ht="19.95" customHeight="1" thickTop="1" thickBot="1" x14ac:dyDescent="0.35">
      <c r="M7" s="13">
        <f>SUM(K5+K6)</f>
        <v>0</v>
      </c>
    </row>
    <row r="8" spans="2:13" ht="19.95" customHeight="1" thickTop="1" x14ac:dyDescent="0.3"/>
  </sheetData>
  <sheetProtection algorithmName="SHA-512" hashValue="181vkID/9DIF+7TE0A9HLu8ptHuWm/OObjUSpIhtWjFadvPYadNfyctfGLaISVdZGPew34txxfa/30f7B28Ihg==" saltValue="5MXbKBiylNmqT0USl8TXBA==" spinCount="100000" sheet="1" objects="1" scenarios="1"/>
  <mergeCells count="3">
    <mergeCell ref="B2:B3"/>
    <mergeCell ref="C2:M3"/>
    <mergeCell ref="M5:M6"/>
  </mergeCells>
  <dataValidations count="3">
    <dataValidation type="whole" operator="lessThan" allowBlank="1" showInputMessage="1" showErrorMessage="1" errorTitle="HARAP MAAF" error="Amaun yang di isi adalah melebihi dari amaun yang dibenarkan. Mohon untuk isi semula." sqref="M5" xr:uid="{DE9AE64F-5D10-4CDE-9FE3-5B5514E28A67}">
      <formula1>7001</formula1>
    </dataValidation>
    <dataValidation type="whole" operator="lessThan" allowBlank="1" showInputMessage="1" showErrorMessage="1" errorTitle="HARAP MAAF" error="Amaun yang di isi adalah melebihi dari amaun yang dibenarkan. Mohon untuk isi semula." sqref="L5 K5" xr:uid="{47503CA1-518E-4669-9635-C0E8723D1E7C}">
      <formula1>3001</formula1>
    </dataValidation>
    <dataValidation type="whole" operator="lessThan" allowBlank="1" showInputMessage="1" showErrorMessage="1" errorTitle="HARAP MAAF" error="Amaun yang di isi adalah melebihi dari amaun yang dibenarkan. Mohon untuk isi semula." sqref="L6 K6" xr:uid="{2121C347-6D66-496A-AF59-3077D1E1DC91}">
      <formula1>4001</formula1>
    </dataValidation>
  </dataValidation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EB8F93-C4C4-4026-8704-8DA4348E9F12}">
  <dimension ref="B2:M9"/>
  <sheetViews>
    <sheetView showGridLines="0" workbookViewId="0">
      <selection activeCell="M8" sqref="M8"/>
    </sheetView>
  </sheetViews>
  <sheetFormatPr defaultRowHeight="14.4" x14ac:dyDescent="0.3"/>
  <cols>
    <col min="10" max="10" width="17.33203125" customWidth="1"/>
    <col min="11" max="11" width="11.44140625" customWidth="1"/>
    <col min="13" max="13" width="13.88671875" customWidth="1"/>
  </cols>
  <sheetData>
    <row r="2" spans="2:13" ht="19.95" customHeight="1" thickBot="1" x14ac:dyDescent="0.35">
      <c r="C2" s="175" t="s">
        <v>217</v>
      </c>
      <c r="D2" s="175"/>
      <c r="E2" s="175"/>
      <c r="F2" s="175"/>
      <c r="G2" s="175"/>
      <c r="H2" s="175"/>
      <c r="I2" s="175"/>
      <c r="J2" s="175"/>
      <c r="K2" s="175"/>
      <c r="L2" s="175"/>
      <c r="M2" s="175"/>
    </row>
    <row r="3" spans="2:13" ht="19.95" customHeight="1" thickBot="1" x14ac:dyDescent="0.35">
      <c r="B3" s="168" t="s">
        <v>82</v>
      </c>
      <c r="C3" s="170" t="s">
        <v>209</v>
      </c>
      <c r="D3" s="170"/>
      <c r="E3" s="170"/>
      <c r="F3" s="170"/>
      <c r="G3" s="170"/>
      <c r="H3" s="170"/>
      <c r="I3" s="170"/>
      <c r="J3" s="170"/>
      <c r="K3" s="170"/>
      <c r="L3" s="170"/>
      <c r="M3" s="171"/>
    </row>
    <row r="4" spans="2:13" s="1" customFormat="1" ht="19.95" customHeight="1" thickTop="1" thickBot="1" x14ac:dyDescent="0.35">
      <c r="B4" s="169"/>
      <c r="C4" s="172"/>
      <c r="D4" s="172"/>
      <c r="E4" s="172"/>
      <c r="F4" s="172"/>
      <c r="G4" s="172"/>
      <c r="H4" s="172"/>
      <c r="I4" s="172"/>
      <c r="J4" s="172"/>
      <c r="K4" s="172"/>
      <c r="L4" s="172"/>
      <c r="M4" s="173"/>
    </row>
    <row r="5" spans="2:13" ht="19.95" customHeight="1" thickBot="1" x14ac:dyDescent="0.35">
      <c r="B5" s="2"/>
      <c r="C5" s="2" t="s">
        <v>124</v>
      </c>
      <c r="D5" s="38" t="s">
        <v>210</v>
      </c>
      <c r="E5" s="2"/>
      <c r="F5" s="2"/>
      <c r="G5" s="2"/>
      <c r="H5" s="2"/>
      <c r="I5" s="2"/>
      <c r="J5" s="2"/>
      <c r="K5" s="2"/>
      <c r="L5" s="2"/>
      <c r="M5" s="2"/>
    </row>
    <row r="6" spans="2:13" ht="21.6" customHeight="1" thickTop="1" thickBot="1" x14ac:dyDescent="0.35">
      <c r="B6" s="2"/>
      <c r="C6" s="2"/>
      <c r="D6" s="84" t="s">
        <v>211</v>
      </c>
      <c r="E6" s="2"/>
      <c r="F6" s="2"/>
      <c r="G6" s="2"/>
      <c r="H6" s="2"/>
      <c r="I6" s="2"/>
      <c r="J6" s="6" t="s">
        <v>111</v>
      </c>
      <c r="K6" s="12">
        <v>0</v>
      </c>
      <c r="L6" s="11"/>
      <c r="M6" s="174"/>
    </row>
    <row r="7" spans="2:13" ht="19.95" customHeight="1" thickTop="1" thickBot="1" x14ac:dyDescent="0.35">
      <c r="B7" s="2"/>
      <c r="C7" s="38" t="s">
        <v>212</v>
      </c>
      <c r="D7" s="3" t="s">
        <v>213</v>
      </c>
      <c r="E7" s="2"/>
      <c r="F7" s="2"/>
      <c r="G7" s="2"/>
      <c r="H7" s="2"/>
      <c r="I7" s="2"/>
      <c r="J7" s="4" t="s">
        <v>214</v>
      </c>
      <c r="K7" s="12">
        <v>0</v>
      </c>
      <c r="L7" s="5"/>
      <c r="M7" s="174"/>
    </row>
    <row r="8" spans="2:13" ht="19.95" customHeight="1" thickTop="1" thickBot="1" x14ac:dyDescent="0.35">
      <c r="M8" s="13">
        <f>SUM(K6+K7)</f>
        <v>0</v>
      </c>
    </row>
    <row r="9" spans="2:13" ht="15" thickTop="1" x14ac:dyDescent="0.3"/>
  </sheetData>
  <sheetProtection algorithmName="SHA-512" hashValue="DjzSvlQej5+i0vRmxYbRWMqbIMz4LarwAEzx28EI//y3TZnBgKng89oU4N5fYJWsiFjgZcRS5rMyX501EaEL/A==" saltValue="dBAWBEGbGnd0+N1AMuC0Xg==" spinCount="100000" sheet="1" objects="1" scenarios="1"/>
  <mergeCells count="4">
    <mergeCell ref="B3:B4"/>
    <mergeCell ref="C3:M4"/>
    <mergeCell ref="M6:M7"/>
    <mergeCell ref="C2:M2"/>
  </mergeCells>
  <dataValidations count="4">
    <dataValidation type="whole" operator="lessThan" allowBlank="1" showInputMessage="1" showErrorMessage="1" errorTitle="HARAP MAAF" error="Amaun yang di isi adalah melebihi dari amaun yang dibenarkan. Mohon untuk isi semula." sqref="L7" xr:uid="{381210B3-834D-47A9-98B1-AF718924D618}">
      <formula1>4001</formula1>
    </dataValidation>
    <dataValidation type="whole" operator="lessThan" allowBlank="1" showInputMessage="1" showErrorMessage="1" errorTitle="HARAP MAAF" error="Amaun yang di isi adalah melebihi dari amaun yang dibenarkan. Mohon untuk isi semula." sqref="L6" xr:uid="{C4E433FE-C72E-4D8D-B997-8EA7A5764C35}">
      <formula1>3001</formula1>
    </dataValidation>
    <dataValidation type="whole" operator="lessThan" allowBlank="1" showInputMessage="1" showErrorMessage="1" errorTitle="HARAP MAAF" error="Amaun yang di isi adalah melebihi dari amaun yang dibenarkan. Mohon untuk isi semula." sqref="M6 K6" xr:uid="{0B0350DA-7252-4324-9CD3-069DEA59B446}">
      <formula1>7001</formula1>
    </dataValidation>
    <dataValidation type="whole" operator="lessThan" allowBlank="1" showInputMessage="1" showErrorMessage="1" errorTitle="HARAP MAAF" error="Amaun yang di isi adalah melebihi dari amaun yang dibenarkan. Mohon untuk isi semula." sqref="K7" xr:uid="{F46D3D58-F223-41FF-9DF5-9AD9D51DA40C}">
      <formula1>5001</formula1>
    </dataValidation>
  </dataValidation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Kalkulator Cukai </vt:lpstr>
      <vt:lpstr>Kalkulator Anak</vt:lpstr>
      <vt:lpstr>Kalkulator Insurans Nyawa KWSP</vt:lpstr>
      <vt:lpstr>Faedah Pinjaman Perumahan</vt:lpstr>
    </vt:vector>
  </TitlesOfParts>
  <Company>Lembaga Hasil Dalam Negeri Malaysia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AZIZI BIN MAMAT</dc:creator>
  <cp:lastModifiedBy>AZIZI BIN MAMAT</cp:lastModifiedBy>
  <cp:lastPrinted>2025-10-13T02:27:35Z</cp:lastPrinted>
  <dcterms:created xsi:type="dcterms:W3CDTF">2024-07-31T02:46:54Z</dcterms:created>
  <dcterms:modified xsi:type="dcterms:W3CDTF">2025-10-16T08:45:25Z</dcterms:modified>
</cp:coreProperties>
</file>